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mariaviana/Desktop/Maria MBA /"/>
    </mc:Choice>
  </mc:AlternateContent>
  <bookViews>
    <workbookView xWindow="0" yWindow="460" windowWidth="28800" windowHeight="15320" activeTab="5"/>
  </bookViews>
  <sheets>
    <sheet name="Pivot table Week 3" sheetId="5" r:id="rId1"/>
    <sheet name="Scores of Students - Week 1" sheetId="1" r:id="rId2"/>
    <sheet name="Week 6" sheetId="8" r:id="rId3"/>
    <sheet name="Analysis Week 4" sheetId="6" r:id="rId4"/>
    <sheet name="Week 5" sheetId="7" r:id="rId5"/>
    <sheet name="Week  6" sheetId="13" r:id="rId6"/>
  </sheets>
  <calcPr calcId="150001" concurrentCalc="0"/>
  <pivotCaches>
    <pivotCache cacheId="9" r:id="rId7"/>
  </pivotCache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3" l="1"/>
  <c r="J5" i="13"/>
  <c r="F1" i="8"/>
  <c r="F2" i="8"/>
  <c r="F13" i="6"/>
  <c r="F16" i="6"/>
  <c r="F15" i="6"/>
  <c r="F14" i="6"/>
  <c r="F11" i="6"/>
  <c r="F10" i="6"/>
  <c r="F9" i="6"/>
  <c r="F7" i="6"/>
  <c r="F6" i="6"/>
  <c r="F5" i="6"/>
  <c r="F4" i="6"/>
  <c r="F12" i="6"/>
  <c r="F8" i="6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5" i="5"/>
  <c r="I5" i="5"/>
  <c r="I6" i="5"/>
</calcChain>
</file>

<file path=xl/sharedStrings.xml><?xml version="1.0" encoding="utf-8"?>
<sst xmlns="http://schemas.openxmlformats.org/spreadsheetml/2006/main" count="135" uniqueCount="79">
  <si>
    <t xml:space="preserve">Student ID No. </t>
  </si>
  <si>
    <t>The data in the Excel shows the scores of students in an English test for college students</t>
  </si>
  <si>
    <t xml:space="preserve">Student Score Student </t>
  </si>
  <si>
    <t>Student age</t>
  </si>
  <si>
    <t>Grand Total</t>
  </si>
  <si>
    <t>A</t>
  </si>
  <si>
    <t>(All)</t>
  </si>
  <si>
    <t xml:space="preserve">Count of Student Score Student </t>
  </si>
  <si>
    <t>Count of Student age</t>
  </si>
  <si>
    <t>Bin</t>
  </si>
  <si>
    <t>Frequency</t>
  </si>
  <si>
    <t>Relative</t>
  </si>
  <si>
    <t>Cumulative</t>
  </si>
  <si>
    <t>SUMMARY STATISTICS</t>
  </si>
  <si>
    <t>MEAN</t>
  </si>
  <si>
    <t>MEDIAN</t>
  </si>
  <si>
    <t>MODE</t>
  </si>
  <si>
    <t>STANDARD DEVIATION</t>
  </si>
  <si>
    <t>STANDARD ERROR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</si>
  <si>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</si>
  <si>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</si>
  <si>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</si>
  <si>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</si>
  <si>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</si>
  <si>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</si>
  <si>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</si>
  <si>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</si>
  <si>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</si>
  <si>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</si>
  <si>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</si>
  <si>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</si>
  <si>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</si>
  <si>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</si>
  <si>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</si>
  <si>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</si>
  <si>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</si>
  <si>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</si>
  <si>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</si>
  <si>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</si>
  <si>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</si>
  <si>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Level(95.0%)</t>
  </si>
  <si>
    <t>DESCRIPTIVE STATISTICS</t>
  </si>
  <si>
    <t>Scores per Age</t>
  </si>
  <si>
    <t>Week 4</t>
  </si>
  <si>
    <t>Week 5</t>
  </si>
  <si>
    <t>SUMMARY OUTPUT</t>
  </si>
  <si>
    <t>Regression Statistics</t>
  </si>
  <si>
    <t>Multiple R</t>
  </si>
  <si>
    <t>R Square</t>
  </si>
  <si>
    <t>Adjusted R Square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</si>
  <si>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</si>
  <si>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</si>
  <si>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</si>
  <si>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</si>
  <si>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</si>
  <si>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</si>
  <si>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</si>
  <si>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</si>
  <si>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</si>
  <si>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</si>
  <si>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</si>
  <si>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</si>
  <si>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</si>
  <si>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</si>
  <si>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</si>
  <si>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</si>
  <si>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</si>
  <si>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</si>
  <si>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</si>
  <si>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RESIDUAL OUTPUT</t>
  </si>
  <si>
    <t>Observation</t>
  </si>
  <si>
    <t>Predicted Y</t>
  </si>
  <si>
    <t>Residuals</t>
  </si>
  <si>
    <t>Standard Residuals</t>
  </si>
  <si>
    <t>PROBABILITY OUTPUT</t>
  </si>
  <si>
    <t>Percentile</t>
  </si>
  <si>
    <t>Y</t>
  </si>
  <si>
    <t>Correlation</t>
  </si>
  <si>
    <t>Covariance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</si>
</sst>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3" fillId="3" borderId="1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5" fillId="0" borderId="3" xfId="0" applyFont="1" applyBorder="1"/>
    <xf numFmtId="164" fontId="5" fillId="0" borderId="0" xfId="0" applyNumberFormat="1" applyFont="1"/>
    <xf numFmtId="0" fontId="0" fillId="0" borderId="0" xfId="0" applyFill="1" applyBorder="1" applyAlignment="1"/>
    <xf numFmtId="0" fontId="6" fillId="0" borderId="2" xfId="0" applyFont="1" applyFill="1" applyBorder="1" applyAlignment="1">
      <alignment horizontal="centerContinuous"/>
    </xf>
    <xf numFmtId="0" fontId="9" fillId="0" borderId="0" xfId="0" applyFont="1"/>
    <xf numFmtId="0" fontId="0" fillId="0" borderId="0" xfId="0" applyBorder="1"/>
    <xf numFmtId="0" fontId="0" fillId="0" borderId="0" xfId="0" applyFont="1" applyBorder="1"/>
    <xf numFmtId="0" fontId="9" fillId="0" borderId="0" xfId="0" applyFont="1" applyBorder="1"/>
    <xf numFmtId="0" fontId="6" fillId="0" borderId="0" xfId="0" applyFont="1" applyFill="1" applyBorder="1" applyAlignment="1">
      <alignment horizontal="centerContinuous"/>
    </xf>
    <xf numFmtId="0" fontId="0" fillId="0" borderId="0" xfId="0" applyFont="1" applyFill="1" applyBorder="1" applyAlignment="1"/>
    <xf numFmtId="0" fontId="5" fillId="5" borderId="6" xfId="0" applyFont="1" applyFill="1" applyBorder="1"/>
    <xf numFmtId="0" fontId="0" fillId="6" borderId="8" xfId="0" applyFill="1" applyBorder="1"/>
    <xf numFmtId="2" fontId="0" fillId="6" borderId="9" xfId="0" applyNumberFormat="1" applyFill="1" applyBorder="1"/>
    <xf numFmtId="2" fontId="0" fillId="6" borderId="10" xfId="0" applyNumberFormat="1" applyFill="1" applyBorder="1"/>
    <xf numFmtId="0" fontId="0" fillId="6" borderId="11" xfId="0" applyFill="1" applyBorder="1"/>
    <xf numFmtId="2" fontId="0" fillId="6" borderId="12" xfId="0" applyNumberFormat="1" applyFill="1" applyBorder="1"/>
    <xf numFmtId="0" fontId="10" fillId="0" borderId="0" xfId="0" applyFont="1"/>
    <xf numFmtId="0" fontId="0" fillId="0" borderId="13" xfId="0" applyFill="1" applyBorder="1" applyAlignment="1"/>
    <xf numFmtId="0" fontId="11" fillId="4" borderId="7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2" borderId="13" xfId="0" applyFill="1" applyBorder="1" applyAlignment="1"/>
    <xf numFmtId="0" fontId="12" fillId="4" borderId="4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pivotCacheDefinition" Target="pivotCache/pivotCacheDefinition1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2.xml.rels><?xml version="1.0" encoding="UTF-8" standalone="yes"?>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_rels/chart3.xml.rels><?xml version="1.0" encoding="UTF-8" standalone="yes"?>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</Relationships>
</file>

<file path=xl/charts/_rels/chart4.xml.rels><?xml version="1.0" encoding="UTF-8" standalone="yes"?>
<Relationships xmlns="http://schemas.openxmlformats.org/package/2006/relationships"><Relationship Id="rId1" Type="http://schemas.microsoft.com/office/2011/relationships/chartStyle" Target="style4.xml"/><Relationship Id="rId2" Type="http://schemas.microsoft.com/office/2011/relationships/chartColorStyle" Target="colors4.xml"/></Relationships>
</file>

<file path=xl/charts/_rels/chart5.xml.rels><?xml version="1.0" encoding="UTF-8" standalone="yes"?>
<Relationships xmlns="http://schemas.openxmlformats.org/package/2006/relationships"><Relationship Id="rId1" Type="http://schemas.microsoft.com/office/2011/relationships/chartStyle" Target="style5.xml"/><Relationship Id="rId2" Type="http://schemas.microsoft.com/office/2011/relationships/chartColorStyle" Target="colors5.xml"/></Relationships>
</file>

<file path=xl/charts/_rels/chart6.xml.rels><?xml version="1.0" encoding="UTF-8" standalone="yes"?>
<Relationships xmlns="http://schemas.openxmlformats.org/package/2006/relationships"><Relationship Id="rId1" Type="http://schemas.microsoft.com/office/2011/relationships/chartStyle" Target="style6.xml"/><Relationship Id="rId2" Type="http://schemas.microsoft.com/office/2011/relationships/chartColorStyle" Target="colors6.xml"/></Relationships>
</file>

<file path=xl/charts/_rels/chart7.xml.rels><?xml version="1.0" encoding="UTF-8" standalone="yes"?>
<Relationships xmlns="http://schemas.openxmlformats.org/package/2006/relationships"><Relationship Id="rId1" Type="http://schemas.microsoft.com/office/2011/relationships/chartStyle" Target="style7.xml"/><Relationship Id="rId2" Type="http://schemas.microsoft.com/office/2011/relationships/chartColorStyle" Target="colors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Percentage</a:t>
            </a:r>
            <a:r>
              <a:rPr lang="en-US" baseline="0"/>
              <a:t> by Score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Week 3'!$F$4</c:f>
              <c:strCache>
                <c:ptCount val="1"/>
                <c:pt idx="0">
                  <c:v>Bin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'Pivot table Week 3'!$F$5:$F$34</c:f>
              <c:numCache>
                <c:formatCode>General</c:formatCode>
                <c:ptCount val="30"/>
                <c:pt idx="0">
                  <c:v>45.0</c:v>
                </c:pt>
                <c:pt idx="1">
                  <c:v>50.0</c:v>
                </c:pt>
                <c:pt idx="2">
                  <c:v>53.0</c:v>
                </c:pt>
                <c:pt idx="3">
                  <c:v>56.0</c:v>
                </c:pt>
                <c:pt idx="4">
                  <c:v>60.0</c:v>
                </c:pt>
                <c:pt idx="5">
                  <c:v>64.0</c:v>
                </c:pt>
                <c:pt idx="6">
                  <c:v>66.0</c:v>
                </c:pt>
                <c:pt idx="7">
                  <c:v>67.0</c:v>
                </c:pt>
                <c:pt idx="8">
                  <c:v>69.0</c:v>
                </c:pt>
                <c:pt idx="9">
                  <c:v>70.0</c:v>
                </c:pt>
                <c:pt idx="10">
                  <c:v>71.0</c:v>
                </c:pt>
                <c:pt idx="11">
                  <c:v>72.0</c:v>
                </c:pt>
                <c:pt idx="12">
                  <c:v>73.0</c:v>
                </c:pt>
                <c:pt idx="13">
                  <c:v>76.0</c:v>
                </c:pt>
                <c:pt idx="14">
                  <c:v>77.0</c:v>
                </c:pt>
                <c:pt idx="15">
                  <c:v>79.0</c:v>
                </c:pt>
                <c:pt idx="16">
                  <c:v>80.0</c:v>
                </c:pt>
                <c:pt idx="17">
                  <c:v>81.0</c:v>
                </c:pt>
                <c:pt idx="18">
                  <c:v>85.0</c:v>
                </c:pt>
                <c:pt idx="19">
                  <c:v>86.0</c:v>
                </c:pt>
                <c:pt idx="20">
                  <c:v>87.0</c:v>
                </c:pt>
                <c:pt idx="21">
                  <c:v>88.0</c:v>
                </c:pt>
                <c:pt idx="22">
                  <c:v>89.0</c:v>
                </c:pt>
                <c:pt idx="23">
                  <c:v>90.0</c:v>
                </c:pt>
                <c:pt idx="24">
                  <c:v>91.0</c:v>
                </c:pt>
                <c:pt idx="25">
                  <c:v>92.0</c:v>
                </c:pt>
                <c:pt idx="26">
                  <c:v>93.0</c:v>
                </c:pt>
                <c:pt idx="27">
                  <c:v>94.0</c:v>
                </c:pt>
                <c:pt idx="28">
                  <c:v>96.0</c:v>
                </c:pt>
                <c:pt idx="29">
                  <c:v>98.0</c:v>
                </c:pt>
              </c:numCache>
            </c:numRef>
          </c:val>
        </c:ser>
        <c:ser>
          <c:idx val="1"/>
          <c:order val="1"/>
          <c:tx>
            <c:strRef>
              <c:f>'Pivot table Week 3'!$G$4</c:f>
              <c:strCache>
                <c:ptCount val="1"/>
                <c:pt idx="0">
                  <c:v>Frequency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'Pivot table Week 3'!$G$5:$G$34</c:f>
              <c:numCache>
                <c:formatCode>General</c:formatCode>
                <c:ptCount val="30"/>
                <c:pt idx="0">
                  <c:v>1.0</c:v>
                </c:pt>
                <c:pt idx="1">
                  <c:v>1.0</c:v>
                </c:pt>
                <c:pt idx="2">
                  <c:v>1.0</c:v>
                </c:pt>
                <c:pt idx="3">
                  <c:v>2.0</c:v>
                </c:pt>
                <c:pt idx="4">
                  <c:v>1.0</c:v>
                </c:pt>
                <c:pt idx="5">
                  <c:v>2.0</c:v>
                </c:pt>
                <c:pt idx="6">
                  <c:v>1.0</c:v>
                </c:pt>
                <c:pt idx="7">
                  <c:v>2.0</c:v>
                </c:pt>
                <c:pt idx="8">
                  <c:v>1.0</c:v>
                </c:pt>
                <c:pt idx="9">
                  <c:v>5.0</c:v>
                </c:pt>
                <c:pt idx="10">
                  <c:v>1.0</c:v>
                </c:pt>
                <c:pt idx="11">
                  <c:v>1.0</c:v>
                </c:pt>
                <c:pt idx="12">
                  <c:v>1.0</c:v>
                </c:pt>
                <c:pt idx="13">
                  <c:v>5.0</c:v>
                </c:pt>
                <c:pt idx="14">
                  <c:v>2.0</c:v>
                </c:pt>
                <c:pt idx="15">
                  <c:v>1.0</c:v>
                </c:pt>
                <c:pt idx="16">
                  <c:v>2.0</c:v>
                </c:pt>
                <c:pt idx="17">
                  <c:v>1.0</c:v>
                </c:pt>
                <c:pt idx="18">
                  <c:v>2.0</c:v>
                </c:pt>
                <c:pt idx="19">
                  <c:v>1.0</c:v>
                </c:pt>
                <c:pt idx="20">
                  <c:v>1.0</c:v>
                </c:pt>
                <c:pt idx="21">
                  <c:v>2.0</c:v>
                </c:pt>
                <c:pt idx="22">
                  <c:v>1.0</c:v>
                </c:pt>
                <c:pt idx="23">
                  <c:v>2.0</c:v>
                </c:pt>
                <c:pt idx="24">
                  <c:v>2.0</c:v>
                </c:pt>
                <c:pt idx="25">
                  <c:v>2.0</c:v>
                </c:pt>
                <c:pt idx="26">
                  <c:v>1.0</c:v>
                </c:pt>
                <c:pt idx="27">
                  <c:v>3.0</c:v>
                </c:pt>
                <c:pt idx="28">
                  <c:v>1.0</c:v>
                </c:pt>
                <c:pt idx="29">
                  <c:v>1.0</c:v>
                </c:pt>
              </c:numCache>
            </c:numRef>
          </c:val>
        </c:ser>
        <c:ser>
          <c:idx val="2"/>
          <c:order val="2"/>
          <c:tx>
            <c:strRef>
              <c:f>'Pivot table Week 3'!$H$4</c:f>
              <c:strCache>
                <c:ptCount val="1"/>
                <c:pt idx="0">
                  <c:v>Relative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'Pivot table Week 3'!$H$5:$H$34</c:f>
              <c:numCache>
                <c:formatCode>0.000</c:formatCode>
                <c:ptCount val="30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0.04</c:v>
                </c:pt>
                <c:pt idx="4">
                  <c:v>0.02</c:v>
                </c:pt>
                <c:pt idx="5">
                  <c:v>0.04</c:v>
                </c:pt>
                <c:pt idx="6">
                  <c:v>0.02</c:v>
                </c:pt>
                <c:pt idx="7">
                  <c:v>0.04</c:v>
                </c:pt>
                <c:pt idx="8">
                  <c:v>0.02</c:v>
                </c:pt>
                <c:pt idx="9">
                  <c:v>0.1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0.1</c:v>
                </c:pt>
                <c:pt idx="14">
                  <c:v>0.04</c:v>
                </c:pt>
                <c:pt idx="15">
                  <c:v>0.02</c:v>
                </c:pt>
                <c:pt idx="16">
                  <c:v>0.04</c:v>
                </c:pt>
                <c:pt idx="17">
                  <c:v>0.02</c:v>
                </c:pt>
                <c:pt idx="18">
                  <c:v>0.04</c:v>
                </c:pt>
                <c:pt idx="19">
                  <c:v>0.02</c:v>
                </c:pt>
                <c:pt idx="20">
                  <c:v>0.02</c:v>
                </c:pt>
                <c:pt idx="21">
                  <c:v>0.04</c:v>
                </c:pt>
                <c:pt idx="22">
                  <c:v>0.02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0.02</c:v>
                </c:pt>
                <c:pt idx="27">
                  <c:v>0.06</c:v>
                </c:pt>
                <c:pt idx="28">
                  <c:v>0.02</c:v>
                </c:pt>
                <c:pt idx="29">
                  <c:v>0.02</c:v>
                </c:pt>
              </c:numCache>
            </c:numRef>
          </c:val>
        </c:ser>
        <c:ser>
          <c:idx val="3"/>
          <c:order val="3"/>
          <c:tx>
            <c:strRef>
              <c:f>'Pivot table Week 3'!$I$4</c:f>
              <c:strCache>
                <c:ptCount val="1"/>
                <c:pt idx="0">
                  <c:v>Cumulative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'Pivot table Week 3'!$I$5:$I$34</c:f>
              <c:numCache>
                <c:formatCode>0.000</c:formatCode>
                <c:ptCount val="30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0.1</c:v>
                </c:pt>
                <c:pt idx="4">
                  <c:v>0.12</c:v>
                </c:pt>
                <c:pt idx="5">
                  <c:v>0.16</c:v>
                </c:pt>
                <c:pt idx="6">
                  <c:v>0.18</c:v>
                </c:pt>
                <c:pt idx="7">
                  <c:v>0.22</c:v>
                </c:pt>
                <c:pt idx="8">
                  <c:v>0.24</c:v>
                </c:pt>
                <c:pt idx="9">
                  <c:v>0.34</c:v>
                </c:pt>
                <c:pt idx="10">
                  <c:v>0.36</c:v>
                </c:pt>
                <c:pt idx="11">
                  <c:v>0.38</c:v>
                </c:pt>
                <c:pt idx="12">
                  <c:v>0.4</c:v>
                </c:pt>
                <c:pt idx="13">
                  <c:v>0.5</c:v>
                </c:pt>
                <c:pt idx="14">
                  <c:v>0.54</c:v>
                </c:pt>
                <c:pt idx="15">
                  <c:v>0.56</c:v>
                </c:pt>
                <c:pt idx="16">
                  <c:v>0.6</c:v>
                </c:pt>
                <c:pt idx="17">
                  <c:v>0.62</c:v>
                </c:pt>
                <c:pt idx="18">
                  <c:v>0.66</c:v>
                </c:pt>
                <c:pt idx="19">
                  <c:v>0.68</c:v>
                </c:pt>
                <c:pt idx="20">
                  <c:v>0.7</c:v>
                </c:pt>
                <c:pt idx="21">
                  <c:v>0.74</c:v>
                </c:pt>
                <c:pt idx="22">
                  <c:v>0.76</c:v>
                </c:pt>
                <c:pt idx="23">
                  <c:v>0.8</c:v>
                </c:pt>
                <c:pt idx="24">
                  <c:v>0.84</c:v>
                </c:pt>
                <c:pt idx="25">
                  <c:v>0.88</c:v>
                </c:pt>
                <c:pt idx="26">
                  <c:v>0.9</c:v>
                </c:pt>
                <c:pt idx="27">
                  <c:v>0.96</c:v>
                </c:pt>
                <c:pt idx="28">
                  <c:v>0.98</c:v>
                </c:pt>
                <c:pt idx="29">
                  <c:v>1.0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'Scores of Students - Week 1'!$C$3:$C$52</c:f>
              <c:numCache>
                <c:formatCode>General</c:formatCode>
                <c:ptCount val="50"/>
                <c:pt idx="0">
                  <c:v>19.0</c:v>
                </c:pt>
                <c:pt idx="1">
                  <c:v>19.0</c:v>
                </c:pt>
                <c:pt idx="2">
                  <c:v>21.0</c:v>
                </c:pt>
                <c:pt idx="3">
                  <c:v>20.0</c:v>
                </c:pt>
                <c:pt idx="4">
                  <c:v>20.0</c:v>
                </c:pt>
                <c:pt idx="5">
                  <c:v>23.0</c:v>
                </c:pt>
                <c:pt idx="6">
                  <c:v>21.0</c:v>
                </c:pt>
                <c:pt idx="7">
                  <c:v>19.0</c:v>
                </c:pt>
                <c:pt idx="8">
                  <c:v>18.0</c:v>
                </c:pt>
                <c:pt idx="9">
                  <c:v>24.0</c:v>
                </c:pt>
                <c:pt idx="10">
                  <c:v>24.0</c:v>
                </c:pt>
                <c:pt idx="11">
                  <c:v>24.0</c:v>
                </c:pt>
                <c:pt idx="12">
                  <c:v>19.0</c:v>
                </c:pt>
                <c:pt idx="13">
                  <c:v>18.0</c:v>
                </c:pt>
                <c:pt idx="14">
                  <c:v>20.0</c:v>
                </c:pt>
                <c:pt idx="15">
                  <c:v>21.0</c:v>
                </c:pt>
                <c:pt idx="16">
                  <c:v>23.0</c:v>
                </c:pt>
                <c:pt idx="17">
                  <c:v>25.0</c:v>
                </c:pt>
                <c:pt idx="18">
                  <c:v>25.0</c:v>
                </c:pt>
                <c:pt idx="19">
                  <c:v>23.0</c:v>
                </c:pt>
                <c:pt idx="20">
                  <c:v>21.0</c:v>
                </c:pt>
                <c:pt idx="21">
                  <c:v>20.0</c:v>
                </c:pt>
                <c:pt idx="22">
                  <c:v>19.0</c:v>
                </c:pt>
                <c:pt idx="23">
                  <c:v>19.0</c:v>
                </c:pt>
                <c:pt idx="24">
                  <c:v>18.0</c:v>
                </c:pt>
                <c:pt idx="25">
                  <c:v>21.0</c:v>
                </c:pt>
                <c:pt idx="26">
                  <c:v>25.0</c:v>
                </c:pt>
                <c:pt idx="27">
                  <c:v>23.0</c:v>
                </c:pt>
                <c:pt idx="28">
                  <c:v>23.0</c:v>
                </c:pt>
                <c:pt idx="29">
                  <c:v>22.0</c:v>
                </c:pt>
                <c:pt idx="30">
                  <c:v>21.0</c:v>
                </c:pt>
                <c:pt idx="31">
                  <c:v>21.0</c:v>
                </c:pt>
                <c:pt idx="32">
                  <c:v>20.0</c:v>
                </c:pt>
                <c:pt idx="33">
                  <c:v>22.0</c:v>
                </c:pt>
                <c:pt idx="34">
                  <c:v>20.0</c:v>
                </c:pt>
                <c:pt idx="35">
                  <c:v>20.0</c:v>
                </c:pt>
                <c:pt idx="36">
                  <c:v>19.0</c:v>
                </c:pt>
                <c:pt idx="37">
                  <c:v>18.0</c:v>
                </c:pt>
                <c:pt idx="38">
                  <c:v>24.0</c:v>
                </c:pt>
                <c:pt idx="39">
                  <c:v>25.0</c:v>
                </c:pt>
                <c:pt idx="40">
                  <c:v>23.0</c:v>
                </c:pt>
                <c:pt idx="41">
                  <c:v>22.0</c:v>
                </c:pt>
                <c:pt idx="42">
                  <c:v>23.0</c:v>
                </c:pt>
                <c:pt idx="43">
                  <c:v>23.0</c:v>
                </c:pt>
                <c:pt idx="44">
                  <c:v>23.0</c:v>
                </c:pt>
                <c:pt idx="45">
                  <c:v>24.0</c:v>
                </c:pt>
                <c:pt idx="46">
                  <c:v>20.0</c:v>
                </c:pt>
                <c:pt idx="47">
                  <c:v>20.0</c:v>
                </c:pt>
                <c:pt idx="48">
                  <c:v>21.0</c:v>
                </c:pt>
                <c:pt idx="49">
                  <c:v>20.0</c:v>
                </c:pt>
              </c:numCache>
            </c:numRef>
          </c:xVal>
          <c:yVal>
            <c:numRef>
              <c:f>'Week 6'!$C$25:$C$74</c:f>
              <c:numCache>
                <c:formatCode>General</c:formatCode>
                <c:ptCount val="50"/>
                <c:pt idx="0">
                  <c:v>-10.84987089634822</c:v>
                </c:pt>
                <c:pt idx="1">
                  <c:v>-1.849870896348221</c:v>
                </c:pt>
                <c:pt idx="2">
                  <c:v>2.296569531538182</c:v>
                </c:pt>
                <c:pt idx="3">
                  <c:v>6.72334931759498</c:v>
                </c:pt>
                <c:pt idx="4">
                  <c:v>5.72334931759498</c:v>
                </c:pt>
                <c:pt idx="5">
                  <c:v>13.44300995942456</c:v>
                </c:pt>
                <c:pt idx="6">
                  <c:v>12.29656953153818</c:v>
                </c:pt>
                <c:pt idx="7">
                  <c:v>11.15012910365178</c:v>
                </c:pt>
                <c:pt idx="8">
                  <c:v>13.5769088897086</c:v>
                </c:pt>
                <c:pt idx="9">
                  <c:v>-16.98376982663224</c:v>
                </c:pt>
                <c:pt idx="10">
                  <c:v>-5.98376982663224</c:v>
                </c:pt>
                <c:pt idx="11">
                  <c:v>-19.98376982663224</c:v>
                </c:pt>
                <c:pt idx="12">
                  <c:v>-35.84987089634822</c:v>
                </c:pt>
                <c:pt idx="13">
                  <c:v>7.576908889708591</c:v>
                </c:pt>
                <c:pt idx="14">
                  <c:v>11.72334931759498</c:v>
                </c:pt>
                <c:pt idx="15">
                  <c:v>14.29656953153818</c:v>
                </c:pt>
                <c:pt idx="16">
                  <c:v>18.44300995942456</c:v>
                </c:pt>
                <c:pt idx="17">
                  <c:v>22.58945038731096</c:v>
                </c:pt>
                <c:pt idx="18">
                  <c:v>15.58945038731096</c:v>
                </c:pt>
                <c:pt idx="19">
                  <c:v>1.443009959424558</c:v>
                </c:pt>
                <c:pt idx="20">
                  <c:v>10.29656953153818</c:v>
                </c:pt>
                <c:pt idx="21">
                  <c:v>9.72334931759498</c:v>
                </c:pt>
                <c:pt idx="22">
                  <c:v>13.15012910365178</c:v>
                </c:pt>
                <c:pt idx="23">
                  <c:v>-3.849870896348221</c:v>
                </c:pt>
                <c:pt idx="24">
                  <c:v>-6.42309111029141</c:v>
                </c:pt>
                <c:pt idx="25">
                  <c:v>-10.70343046846182</c:v>
                </c:pt>
                <c:pt idx="26">
                  <c:v>-7.410549612689038</c:v>
                </c:pt>
                <c:pt idx="27">
                  <c:v>-5.556990040575442</c:v>
                </c:pt>
                <c:pt idx="28">
                  <c:v>-4.556990040575442</c:v>
                </c:pt>
                <c:pt idx="29">
                  <c:v>-6.13021025451863</c:v>
                </c:pt>
                <c:pt idx="30">
                  <c:v>-7.703430468461818</c:v>
                </c:pt>
                <c:pt idx="31">
                  <c:v>-4.703430468461818</c:v>
                </c:pt>
                <c:pt idx="32">
                  <c:v>-7.27665068240502</c:v>
                </c:pt>
                <c:pt idx="33">
                  <c:v>8.86978974548137</c:v>
                </c:pt>
                <c:pt idx="34">
                  <c:v>-3.27665068240502</c:v>
                </c:pt>
                <c:pt idx="35">
                  <c:v>-13.27665068240502</c:v>
                </c:pt>
                <c:pt idx="36">
                  <c:v>-4.849870896348221</c:v>
                </c:pt>
                <c:pt idx="37">
                  <c:v>-5.42309111029141</c:v>
                </c:pt>
                <c:pt idx="38">
                  <c:v>-2.983769826632241</c:v>
                </c:pt>
                <c:pt idx="39">
                  <c:v>-11.41054961268904</c:v>
                </c:pt>
                <c:pt idx="40">
                  <c:v>-10.55699004057544</c:v>
                </c:pt>
                <c:pt idx="41">
                  <c:v>14.86978974548137</c:v>
                </c:pt>
                <c:pt idx="42">
                  <c:v>23.44300995942456</c:v>
                </c:pt>
                <c:pt idx="43">
                  <c:v>19.44300995942456</c:v>
                </c:pt>
                <c:pt idx="44">
                  <c:v>-18.55699004057544</c:v>
                </c:pt>
                <c:pt idx="45">
                  <c:v>-22.98376982663224</c:v>
                </c:pt>
                <c:pt idx="46">
                  <c:v>-3.27665068240502</c:v>
                </c:pt>
                <c:pt idx="47">
                  <c:v>-8.27665068240502</c:v>
                </c:pt>
                <c:pt idx="48">
                  <c:v>2.296569531538182</c:v>
                </c:pt>
                <c:pt idx="49">
                  <c:v>1.72334931759498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4394656"/>
        <c:axId val="1571117536"/>
      </c:scatterChart>
      <c:valAx>
        <c:axId val="15943946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117536"/>
        <c:crosses val="autoZero"/>
        <c:crossBetween val="midCat"/>
      </c:valAx>
      <c:valAx>
        <c:axId val="15711175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4394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'Scores of Students - Week 1'!$C$3:$C$52</c:f>
              <c:numCache>
                <c:formatCode>General</c:formatCode>
                <c:ptCount val="50"/>
                <c:pt idx="0">
                  <c:v>19.0</c:v>
                </c:pt>
                <c:pt idx="1">
                  <c:v>19.0</c:v>
                </c:pt>
                <c:pt idx="2">
                  <c:v>21.0</c:v>
                </c:pt>
                <c:pt idx="3">
                  <c:v>20.0</c:v>
                </c:pt>
                <c:pt idx="4">
                  <c:v>20.0</c:v>
                </c:pt>
                <c:pt idx="5">
                  <c:v>23.0</c:v>
                </c:pt>
                <c:pt idx="6">
                  <c:v>21.0</c:v>
                </c:pt>
                <c:pt idx="7">
                  <c:v>19.0</c:v>
                </c:pt>
                <c:pt idx="8">
                  <c:v>18.0</c:v>
                </c:pt>
                <c:pt idx="9">
                  <c:v>24.0</c:v>
                </c:pt>
                <c:pt idx="10">
                  <c:v>24.0</c:v>
                </c:pt>
                <c:pt idx="11">
                  <c:v>24.0</c:v>
                </c:pt>
                <c:pt idx="12">
                  <c:v>19.0</c:v>
                </c:pt>
                <c:pt idx="13">
                  <c:v>18.0</c:v>
                </c:pt>
                <c:pt idx="14">
                  <c:v>20.0</c:v>
                </c:pt>
                <c:pt idx="15">
                  <c:v>21.0</c:v>
                </c:pt>
                <c:pt idx="16">
                  <c:v>23.0</c:v>
                </c:pt>
                <c:pt idx="17">
                  <c:v>25.0</c:v>
                </c:pt>
                <c:pt idx="18">
                  <c:v>25.0</c:v>
                </c:pt>
                <c:pt idx="19">
                  <c:v>23.0</c:v>
                </c:pt>
                <c:pt idx="20">
                  <c:v>21.0</c:v>
                </c:pt>
                <c:pt idx="21">
                  <c:v>20.0</c:v>
                </c:pt>
                <c:pt idx="22">
                  <c:v>19.0</c:v>
                </c:pt>
                <c:pt idx="23">
                  <c:v>19.0</c:v>
                </c:pt>
                <c:pt idx="24">
                  <c:v>18.0</c:v>
                </c:pt>
                <c:pt idx="25">
                  <c:v>21.0</c:v>
                </c:pt>
                <c:pt idx="26">
                  <c:v>25.0</c:v>
                </c:pt>
                <c:pt idx="27">
                  <c:v>23.0</c:v>
                </c:pt>
                <c:pt idx="28">
                  <c:v>23.0</c:v>
                </c:pt>
                <c:pt idx="29">
                  <c:v>22.0</c:v>
                </c:pt>
                <c:pt idx="30">
                  <c:v>21.0</c:v>
                </c:pt>
                <c:pt idx="31">
                  <c:v>21.0</c:v>
                </c:pt>
                <c:pt idx="32">
                  <c:v>20.0</c:v>
                </c:pt>
                <c:pt idx="33">
                  <c:v>22.0</c:v>
                </c:pt>
                <c:pt idx="34">
                  <c:v>20.0</c:v>
                </c:pt>
                <c:pt idx="35">
                  <c:v>20.0</c:v>
                </c:pt>
                <c:pt idx="36">
                  <c:v>19.0</c:v>
                </c:pt>
                <c:pt idx="37">
                  <c:v>18.0</c:v>
                </c:pt>
                <c:pt idx="38">
                  <c:v>24.0</c:v>
                </c:pt>
                <c:pt idx="39">
                  <c:v>25.0</c:v>
                </c:pt>
                <c:pt idx="40">
                  <c:v>23.0</c:v>
                </c:pt>
                <c:pt idx="41">
                  <c:v>22.0</c:v>
                </c:pt>
                <c:pt idx="42">
                  <c:v>23.0</c:v>
                </c:pt>
                <c:pt idx="43">
                  <c:v>23.0</c:v>
                </c:pt>
                <c:pt idx="44">
                  <c:v>23.0</c:v>
                </c:pt>
                <c:pt idx="45">
                  <c:v>24.0</c:v>
                </c:pt>
                <c:pt idx="46">
                  <c:v>20.0</c:v>
                </c:pt>
                <c:pt idx="47">
                  <c:v>20.0</c:v>
                </c:pt>
                <c:pt idx="48">
                  <c:v>21.0</c:v>
                </c:pt>
                <c:pt idx="49">
                  <c:v>20.0</c:v>
                </c:pt>
              </c:numCache>
            </c:numRef>
          </c:xVal>
          <c:yVal>
            <c:numRef>
              <c:f>'Scores of Students - Week 1'!$B$3:$B$52</c:f>
              <c:numCache>
                <c:formatCode>General</c:formatCode>
                <c:ptCount val="50"/>
                <c:pt idx="0">
                  <c:v>70.0</c:v>
                </c:pt>
                <c:pt idx="1">
                  <c:v>79.0</c:v>
                </c:pt>
                <c:pt idx="2">
                  <c:v>80.0</c:v>
                </c:pt>
                <c:pt idx="3">
                  <c:v>86.0</c:v>
                </c:pt>
                <c:pt idx="4">
                  <c:v>85.0</c:v>
                </c:pt>
                <c:pt idx="5">
                  <c:v>88.0</c:v>
                </c:pt>
                <c:pt idx="6">
                  <c:v>90.0</c:v>
                </c:pt>
                <c:pt idx="7">
                  <c:v>92.0</c:v>
                </c:pt>
                <c:pt idx="8">
                  <c:v>96.0</c:v>
                </c:pt>
                <c:pt idx="9">
                  <c:v>56.0</c:v>
                </c:pt>
                <c:pt idx="10">
                  <c:v>67.0</c:v>
                </c:pt>
                <c:pt idx="11">
                  <c:v>53.0</c:v>
                </c:pt>
                <c:pt idx="12">
                  <c:v>45.0</c:v>
                </c:pt>
                <c:pt idx="13">
                  <c:v>90.0</c:v>
                </c:pt>
                <c:pt idx="14">
                  <c:v>91.0</c:v>
                </c:pt>
                <c:pt idx="15">
                  <c:v>92.0</c:v>
                </c:pt>
                <c:pt idx="16">
                  <c:v>93.0</c:v>
                </c:pt>
                <c:pt idx="17">
                  <c:v>94.0</c:v>
                </c:pt>
                <c:pt idx="18">
                  <c:v>87.0</c:v>
                </c:pt>
                <c:pt idx="19">
                  <c:v>76.0</c:v>
                </c:pt>
                <c:pt idx="20">
                  <c:v>88.0</c:v>
                </c:pt>
                <c:pt idx="21">
                  <c:v>89.0</c:v>
                </c:pt>
                <c:pt idx="22">
                  <c:v>94.0</c:v>
                </c:pt>
                <c:pt idx="23">
                  <c:v>77.0</c:v>
                </c:pt>
                <c:pt idx="24">
                  <c:v>76.0</c:v>
                </c:pt>
                <c:pt idx="25">
                  <c:v>67.0</c:v>
                </c:pt>
                <c:pt idx="26">
                  <c:v>64.0</c:v>
                </c:pt>
                <c:pt idx="27">
                  <c:v>69.0</c:v>
                </c:pt>
                <c:pt idx="28">
                  <c:v>70.0</c:v>
                </c:pt>
                <c:pt idx="29">
                  <c:v>70.0</c:v>
                </c:pt>
                <c:pt idx="30">
                  <c:v>70.0</c:v>
                </c:pt>
                <c:pt idx="31">
                  <c:v>73.0</c:v>
                </c:pt>
                <c:pt idx="32">
                  <c:v>72.0</c:v>
                </c:pt>
                <c:pt idx="33">
                  <c:v>85.0</c:v>
                </c:pt>
                <c:pt idx="34">
                  <c:v>76.0</c:v>
                </c:pt>
                <c:pt idx="35">
                  <c:v>66.0</c:v>
                </c:pt>
                <c:pt idx="36">
                  <c:v>76.0</c:v>
                </c:pt>
                <c:pt idx="37">
                  <c:v>77.0</c:v>
                </c:pt>
                <c:pt idx="38">
                  <c:v>70.0</c:v>
                </c:pt>
                <c:pt idx="39">
                  <c:v>60.0</c:v>
                </c:pt>
                <c:pt idx="40">
                  <c:v>64.0</c:v>
                </c:pt>
                <c:pt idx="41">
                  <c:v>91.0</c:v>
                </c:pt>
                <c:pt idx="42">
                  <c:v>98.0</c:v>
                </c:pt>
                <c:pt idx="43">
                  <c:v>94.0</c:v>
                </c:pt>
                <c:pt idx="44">
                  <c:v>56.0</c:v>
                </c:pt>
                <c:pt idx="45">
                  <c:v>50.0</c:v>
                </c:pt>
                <c:pt idx="46">
                  <c:v>76.0</c:v>
                </c:pt>
                <c:pt idx="47">
                  <c:v>71.0</c:v>
                </c:pt>
                <c:pt idx="48">
                  <c:v>80.0</c:v>
                </c:pt>
                <c:pt idx="49">
                  <c:v>81.0</c:v>
                </c:pt>
              </c:numCache>
            </c:numRef>
          </c:yVal>
          <c:smooth val="0"/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'Scores of Students - Week 1'!$C$3:$C$52</c:f>
              <c:numCache>
                <c:formatCode>General</c:formatCode>
                <c:ptCount val="50"/>
                <c:pt idx="0">
                  <c:v>19.0</c:v>
                </c:pt>
                <c:pt idx="1">
                  <c:v>19.0</c:v>
                </c:pt>
                <c:pt idx="2">
                  <c:v>21.0</c:v>
                </c:pt>
                <c:pt idx="3">
                  <c:v>20.0</c:v>
                </c:pt>
                <c:pt idx="4">
                  <c:v>20.0</c:v>
                </c:pt>
                <c:pt idx="5">
                  <c:v>23.0</c:v>
                </c:pt>
                <c:pt idx="6">
                  <c:v>21.0</c:v>
                </c:pt>
                <c:pt idx="7">
                  <c:v>19.0</c:v>
                </c:pt>
                <c:pt idx="8">
                  <c:v>18.0</c:v>
                </c:pt>
                <c:pt idx="9">
                  <c:v>24.0</c:v>
                </c:pt>
                <c:pt idx="10">
                  <c:v>24.0</c:v>
                </c:pt>
                <c:pt idx="11">
                  <c:v>24.0</c:v>
                </c:pt>
                <c:pt idx="12">
                  <c:v>19.0</c:v>
                </c:pt>
                <c:pt idx="13">
                  <c:v>18.0</c:v>
                </c:pt>
                <c:pt idx="14">
                  <c:v>20.0</c:v>
                </c:pt>
                <c:pt idx="15">
                  <c:v>21.0</c:v>
                </c:pt>
                <c:pt idx="16">
                  <c:v>23.0</c:v>
                </c:pt>
                <c:pt idx="17">
                  <c:v>25.0</c:v>
                </c:pt>
                <c:pt idx="18">
                  <c:v>25.0</c:v>
                </c:pt>
                <c:pt idx="19">
                  <c:v>23.0</c:v>
                </c:pt>
                <c:pt idx="20">
                  <c:v>21.0</c:v>
                </c:pt>
                <c:pt idx="21">
                  <c:v>20.0</c:v>
                </c:pt>
                <c:pt idx="22">
                  <c:v>19.0</c:v>
                </c:pt>
                <c:pt idx="23">
                  <c:v>19.0</c:v>
                </c:pt>
                <c:pt idx="24">
                  <c:v>18.0</c:v>
                </c:pt>
                <c:pt idx="25">
                  <c:v>21.0</c:v>
                </c:pt>
                <c:pt idx="26">
                  <c:v>25.0</c:v>
                </c:pt>
                <c:pt idx="27">
                  <c:v>23.0</c:v>
                </c:pt>
                <c:pt idx="28">
                  <c:v>23.0</c:v>
                </c:pt>
                <c:pt idx="29">
                  <c:v>22.0</c:v>
                </c:pt>
                <c:pt idx="30">
                  <c:v>21.0</c:v>
                </c:pt>
                <c:pt idx="31">
                  <c:v>21.0</c:v>
                </c:pt>
                <c:pt idx="32">
                  <c:v>20.0</c:v>
                </c:pt>
                <c:pt idx="33">
                  <c:v>22.0</c:v>
                </c:pt>
                <c:pt idx="34">
                  <c:v>20.0</c:v>
                </c:pt>
                <c:pt idx="35">
                  <c:v>20.0</c:v>
                </c:pt>
                <c:pt idx="36">
                  <c:v>19.0</c:v>
                </c:pt>
                <c:pt idx="37">
                  <c:v>18.0</c:v>
                </c:pt>
                <c:pt idx="38">
                  <c:v>24.0</c:v>
                </c:pt>
                <c:pt idx="39">
                  <c:v>25.0</c:v>
                </c:pt>
                <c:pt idx="40">
                  <c:v>23.0</c:v>
                </c:pt>
                <c:pt idx="41">
                  <c:v>22.0</c:v>
                </c:pt>
                <c:pt idx="42">
                  <c:v>23.0</c:v>
                </c:pt>
                <c:pt idx="43">
                  <c:v>23.0</c:v>
                </c:pt>
                <c:pt idx="44">
                  <c:v>23.0</c:v>
                </c:pt>
                <c:pt idx="45">
                  <c:v>24.0</c:v>
                </c:pt>
                <c:pt idx="46">
                  <c:v>20.0</c:v>
                </c:pt>
                <c:pt idx="47">
                  <c:v>20.0</c:v>
                </c:pt>
                <c:pt idx="48">
                  <c:v>21.0</c:v>
                </c:pt>
                <c:pt idx="49">
                  <c:v>20.0</c:v>
                </c:pt>
              </c:numCache>
            </c:numRef>
          </c:xVal>
          <c:yVal>
            <c:numRef>
              <c:f>'Week 6'!$B$25:$B$74</c:f>
              <c:numCache>
                <c:formatCode>General</c:formatCode>
                <c:ptCount val="50"/>
                <c:pt idx="0">
                  <c:v>80.84987089634822</c:v>
                </c:pt>
                <c:pt idx="1">
                  <c:v>80.84987089634822</c:v>
                </c:pt>
                <c:pt idx="2">
                  <c:v>77.70343046846182</c:v>
                </c:pt>
                <c:pt idx="3">
                  <c:v>79.27665068240501</c:v>
                </c:pt>
                <c:pt idx="4">
                  <c:v>79.27665068240501</c:v>
                </c:pt>
                <c:pt idx="5">
                  <c:v>74.55699004057544</c:v>
                </c:pt>
                <c:pt idx="6">
                  <c:v>77.70343046846182</c:v>
                </c:pt>
                <c:pt idx="7">
                  <c:v>80.84987089634822</c:v>
                </c:pt>
                <c:pt idx="8">
                  <c:v>82.42309111029141</c:v>
                </c:pt>
                <c:pt idx="9">
                  <c:v>72.98376982663224</c:v>
                </c:pt>
                <c:pt idx="10">
                  <c:v>72.98376982663224</c:v>
                </c:pt>
                <c:pt idx="11">
                  <c:v>72.98376982663224</c:v>
                </c:pt>
                <c:pt idx="12">
                  <c:v>80.84987089634822</c:v>
                </c:pt>
                <c:pt idx="13">
                  <c:v>82.42309111029141</c:v>
                </c:pt>
                <c:pt idx="14">
                  <c:v>79.27665068240501</c:v>
                </c:pt>
                <c:pt idx="15">
                  <c:v>77.70343046846182</c:v>
                </c:pt>
                <c:pt idx="16">
                  <c:v>74.55699004057544</c:v>
                </c:pt>
                <c:pt idx="17">
                  <c:v>71.41054961268904</c:v>
                </c:pt>
                <c:pt idx="18">
                  <c:v>71.41054961268904</c:v>
                </c:pt>
                <c:pt idx="19">
                  <c:v>74.55699004057544</c:v>
                </c:pt>
                <c:pt idx="20">
                  <c:v>77.70343046846182</c:v>
                </c:pt>
                <c:pt idx="21">
                  <c:v>79.27665068240501</c:v>
                </c:pt>
                <c:pt idx="22">
                  <c:v>80.84987089634822</c:v>
                </c:pt>
                <c:pt idx="23">
                  <c:v>80.84987089634822</c:v>
                </c:pt>
                <c:pt idx="24">
                  <c:v>82.42309111029141</c:v>
                </c:pt>
                <c:pt idx="25">
                  <c:v>77.70343046846182</c:v>
                </c:pt>
                <c:pt idx="26">
                  <c:v>71.41054961268904</c:v>
                </c:pt>
                <c:pt idx="27">
                  <c:v>74.55699004057544</c:v>
                </c:pt>
                <c:pt idx="28">
                  <c:v>74.55699004057544</c:v>
                </c:pt>
                <c:pt idx="29">
                  <c:v>76.13021025451863</c:v>
                </c:pt>
                <c:pt idx="30">
                  <c:v>77.70343046846182</c:v>
                </c:pt>
                <c:pt idx="31">
                  <c:v>77.70343046846182</c:v>
                </c:pt>
                <c:pt idx="32">
                  <c:v>79.27665068240501</c:v>
                </c:pt>
                <c:pt idx="33">
                  <c:v>76.13021025451863</c:v>
                </c:pt>
                <c:pt idx="34">
                  <c:v>79.27665068240501</c:v>
                </c:pt>
                <c:pt idx="35">
                  <c:v>79.27665068240501</c:v>
                </c:pt>
                <c:pt idx="36">
                  <c:v>80.84987089634822</c:v>
                </c:pt>
                <c:pt idx="37">
                  <c:v>82.42309111029141</c:v>
                </c:pt>
                <c:pt idx="38">
                  <c:v>72.98376982663224</c:v>
                </c:pt>
                <c:pt idx="39">
                  <c:v>71.41054961268904</c:v>
                </c:pt>
                <c:pt idx="40">
                  <c:v>74.55699004057544</c:v>
                </c:pt>
                <c:pt idx="41">
                  <c:v>76.13021025451863</c:v>
                </c:pt>
                <c:pt idx="42">
                  <c:v>74.55699004057544</c:v>
                </c:pt>
                <c:pt idx="43">
                  <c:v>74.55699004057544</c:v>
                </c:pt>
                <c:pt idx="44">
                  <c:v>74.55699004057544</c:v>
                </c:pt>
                <c:pt idx="45">
                  <c:v>72.98376982663224</c:v>
                </c:pt>
                <c:pt idx="46">
                  <c:v>79.27665068240501</c:v>
                </c:pt>
                <c:pt idx="47">
                  <c:v>79.27665068240501</c:v>
                </c:pt>
                <c:pt idx="48">
                  <c:v>77.70343046846182</c:v>
                </c:pt>
                <c:pt idx="49">
                  <c:v>79.27665068240501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4048368"/>
        <c:axId val="1573912928"/>
      </c:scatterChart>
      <c:valAx>
        <c:axId val="1574048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3912928"/>
        <c:crosses val="autoZero"/>
        <c:crossBetween val="midCat"/>
      </c:valAx>
      <c:valAx>
        <c:axId val="15739129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40483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Normal Probability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'Week 6'!$F$25:$F$74</c:f>
              <c:numCache>
                <c:formatCode>General</c:formatCode>
                <c:ptCount val="50"/>
                <c:pt idx="0">
                  <c:v>1.0</c:v>
                </c:pt>
                <c:pt idx="1">
                  <c:v>3.0</c:v>
                </c:pt>
                <c:pt idx="2">
                  <c:v>5.0</c:v>
                </c:pt>
                <c:pt idx="3">
                  <c:v>7.0</c:v>
                </c:pt>
                <c:pt idx="4">
                  <c:v>9.0</c:v>
                </c:pt>
                <c:pt idx="5">
                  <c:v>11.0</c:v>
                </c:pt>
                <c:pt idx="6">
                  <c:v>13.0</c:v>
                </c:pt>
                <c:pt idx="7">
                  <c:v>15.0</c:v>
                </c:pt>
                <c:pt idx="8">
                  <c:v>17.0</c:v>
                </c:pt>
                <c:pt idx="9">
                  <c:v>19.0</c:v>
                </c:pt>
                <c:pt idx="10">
                  <c:v>21.0</c:v>
                </c:pt>
                <c:pt idx="11">
                  <c:v>23.0</c:v>
                </c:pt>
                <c:pt idx="12">
                  <c:v>25.0</c:v>
                </c:pt>
                <c:pt idx="13">
                  <c:v>27.0</c:v>
                </c:pt>
                <c:pt idx="14">
                  <c:v>29.0</c:v>
                </c:pt>
                <c:pt idx="15">
                  <c:v>31.0</c:v>
                </c:pt>
                <c:pt idx="16">
                  <c:v>33.0</c:v>
                </c:pt>
                <c:pt idx="17">
                  <c:v>35.0</c:v>
                </c:pt>
                <c:pt idx="18">
                  <c:v>37.0</c:v>
                </c:pt>
                <c:pt idx="19">
                  <c:v>39.0</c:v>
                </c:pt>
                <c:pt idx="20">
                  <c:v>41.0</c:v>
                </c:pt>
                <c:pt idx="21">
                  <c:v>43.0</c:v>
                </c:pt>
                <c:pt idx="22">
                  <c:v>45.0</c:v>
                </c:pt>
                <c:pt idx="23">
                  <c:v>47.0</c:v>
                </c:pt>
                <c:pt idx="24">
                  <c:v>49.0</c:v>
                </c:pt>
                <c:pt idx="25">
                  <c:v>51.0</c:v>
                </c:pt>
                <c:pt idx="26">
                  <c:v>53.0</c:v>
                </c:pt>
                <c:pt idx="27">
                  <c:v>55.0</c:v>
                </c:pt>
                <c:pt idx="28">
                  <c:v>57.0</c:v>
                </c:pt>
                <c:pt idx="29">
                  <c:v>59.0</c:v>
                </c:pt>
                <c:pt idx="30">
                  <c:v>61.0</c:v>
                </c:pt>
                <c:pt idx="31">
                  <c:v>63.0</c:v>
                </c:pt>
                <c:pt idx="32">
                  <c:v>65.0</c:v>
                </c:pt>
                <c:pt idx="33">
                  <c:v>67.0</c:v>
                </c:pt>
                <c:pt idx="34">
                  <c:v>69.0</c:v>
                </c:pt>
                <c:pt idx="35">
                  <c:v>71.0</c:v>
                </c:pt>
                <c:pt idx="36">
                  <c:v>73.0</c:v>
                </c:pt>
                <c:pt idx="37">
                  <c:v>75.0</c:v>
                </c:pt>
                <c:pt idx="38">
                  <c:v>77.0</c:v>
                </c:pt>
                <c:pt idx="39">
                  <c:v>79.0</c:v>
                </c:pt>
                <c:pt idx="40">
                  <c:v>81.0</c:v>
                </c:pt>
                <c:pt idx="41">
                  <c:v>83.0</c:v>
                </c:pt>
                <c:pt idx="42">
                  <c:v>85.0</c:v>
                </c:pt>
                <c:pt idx="43">
                  <c:v>87.0</c:v>
                </c:pt>
                <c:pt idx="44">
                  <c:v>89.0</c:v>
                </c:pt>
                <c:pt idx="45">
                  <c:v>91.0</c:v>
                </c:pt>
                <c:pt idx="46">
                  <c:v>93.0</c:v>
                </c:pt>
                <c:pt idx="47">
                  <c:v>95.0</c:v>
                </c:pt>
                <c:pt idx="48">
                  <c:v>97.0</c:v>
                </c:pt>
                <c:pt idx="49">
                  <c:v>99.0</c:v>
                </c:pt>
              </c:numCache>
            </c:numRef>
          </c:xVal>
          <c:yVal>
            <c:numRef>
              <c:f>'Week 6'!$G$25:$G$74</c:f>
              <c:numCache>
                <c:formatCode>General</c:formatCode>
                <c:ptCount val="50"/>
                <c:pt idx="0">
                  <c:v>45.0</c:v>
                </c:pt>
                <c:pt idx="1">
                  <c:v>50.0</c:v>
                </c:pt>
                <c:pt idx="2">
                  <c:v>53.0</c:v>
                </c:pt>
                <c:pt idx="3">
                  <c:v>56.0</c:v>
                </c:pt>
                <c:pt idx="4">
                  <c:v>56.0</c:v>
                </c:pt>
                <c:pt idx="5">
                  <c:v>60.0</c:v>
                </c:pt>
                <c:pt idx="6">
                  <c:v>64.0</c:v>
                </c:pt>
                <c:pt idx="7">
                  <c:v>64.0</c:v>
                </c:pt>
                <c:pt idx="8">
                  <c:v>66.0</c:v>
                </c:pt>
                <c:pt idx="9">
                  <c:v>67.0</c:v>
                </c:pt>
                <c:pt idx="10">
                  <c:v>67.0</c:v>
                </c:pt>
                <c:pt idx="11">
                  <c:v>69.0</c:v>
                </c:pt>
                <c:pt idx="12">
                  <c:v>70.0</c:v>
                </c:pt>
                <c:pt idx="13">
                  <c:v>70.0</c:v>
                </c:pt>
                <c:pt idx="14">
                  <c:v>70.0</c:v>
                </c:pt>
                <c:pt idx="15">
                  <c:v>70.0</c:v>
                </c:pt>
                <c:pt idx="16">
                  <c:v>70.0</c:v>
                </c:pt>
                <c:pt idx="17">
                  <c:v>71.0</c:v>
                </c:pt>
                <c:pt idx="18">
                  <c:v>72.0</c:v>
                </c:pt>
                <c:pt idx="19">
                  <c:v>73.0</c:v>
                </c:pt>
                <c:pt idx="20">
                  <c:v>76.0</c:v>
                </c:pt>
                <c:pt idx="21">
                  <c:v>76.0</c:v>
                </c:pt>
                <c:pt idx="22">
                  <c:v>76.0</c:v>
                </c:pt>
                <c:pt idx="23">
                  <c:v>76.0</c:v>
                </c:pt>
                <c:pt idx="24">
                  <c:v>76.0</c:v>
                </c:pt>
                <c:pt idx="25">
                  <c:v>77.0</c:v>
                </c:pt>
                <c:pt idx="26">
                  <c:v>77.0</c:v>
                </c:pt>
                <c:pt idx="27">
                  <c:v>79.0</c:v>
                </c:pt>
                <c:pt idx="28">
                  <c:v>80.0</c:v>
                </c:pt>
                <c:pt idx="29">
                  <c:v>80.0</c:v>
                </c:pt>
                <c:pt idx="30">
                  <c:v>81.0</c:v>
                </c:pt>
                <c:pt idx="31">
                  <c:v>85.0</c:v>
                </c:pt>
                <c:pt idx="32">
                  <c:v>85.0</c:v>
                </c:pt>
                <c:pt idx="33">
                  <c:v>86.0</c:v>
                </c:pt>
                <c:pt idx="34">
                  <c:v>87.0</c:v>
                </c:pt>
                <c:pt idx="35">
                  <c:v>88.0</c:v>
                </c:pt>
                <c:pt idx="36">
                  <c:v>88.0</c:v>
                </c:pt>
                <c:pt idx="37">
                  <c:v>89.0</c:v>
                </c:pt>
                <c:pt idx="38">
                  <c:v>90.0</c:v>
                </c:pt>
                <c:pt idx="39">
                  <c:v>90.0</c:v>
                </c:pt>
                <c:pt idx="40">
                  <c:v>91.0</c:v>
                </c:pt>
                <c:pt idx="41">
                  <c:v>91.0</c:v>
                </c:pt>
                <c:pt idx="42">
                  <c:v>92.0</c:v>
                </c:pt>
                <c:pt idx="43">
                  <c:v>92.0</c:v>
                </c:pt>
                <c:pt idx="44">
                  <c:v>93.0</c:v>
                </c:pt>
                <c:pt idx="45">
                  <c:v>94.0</c:v>
                </c:pt>
                <c:pt idx="46">
                  <c:v>94.0</c:v>
                </c:pt>
                <c:pt idx="47">
                  <c:v>94.0</c:v>
                </c:pt>
                <c:pt idx="48">
                  <c:v>96.0</c:v>
                </c:pt>
                <c:pt idx="49">
                  <c:v>98.0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3626928"/>
        <c:axId val="1576603664"/>
      </c:scatterChart>
      <c:valAx>
        <c:axId val="149362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 Percentile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6603664"/>
        <c:crosses val="autoZero"/>
        <c:crossBetween val="midCat"/>
      </c:valAx>
      <c:valAx>
        <c:axId val="15766036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362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 Residual Plot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'Scores of Students - Week 1'!$C$3:$C$52</c:f>
              <c:numCache>
                <c:formatCode>General</c:formatCode>
                <c:ptCount val="50"/>
                <c:pt idx="0">
                  <c:v>19.0</c:v>
                </c:pt>
                <c:pt idx="1">
                  <c:v>19.0</c:v>
                </c:pt>
                <c:pt idx="2">
                  <c:v>21.0</c:v>
                </c:pt>
                <c:pt idx="3">
                  <c:v>20.0</c:v>
                </c:pt>
                <c:pt idx="4">
                  <c:v>20.0</c:v>
                </c:pt>
                <c:pt idx="5">
                  <c:v>23.0</c:v>
                </c:pt>
                <c:pt idx="6">
                  <c:v>21.0</c:v>
                </c:pt>
                <c:pt idx="7">
                  <c:v>19.0</c:v>
                </c:pt>
                <c:pt idx="8">
                  <c:v>18.0</c:v>
                </c:pt>
                <c:pt idx="9">
                  <c:v>24.0</c:v>
                </c:pt>
                <c:pt idx="10">
                  <c:v>24.0</c:v>
                </c:pt>
                <c:pt idx="11">
                  <c:v>24.0</c:v>
                </c:pt>
                <c:pt idx="12">
                  <c:v>19.0</c:v>
                </c:pt>
                <c:pt idx="13">
                  <c:v>18.0</c:v>
                </c:pt>
                <c:pt idx="14">
                  <c:v>20.0</c:v>
                </c:pt>
                <c:pt idx="15">
                  <c:v>21.0</c:v>
                </c:pt>
                <c:pt idx="16">
                  <c:v>23.0</c:v>
                </c:pt>
                <c:pt idx="17">
                  <c:v>25.0</c:v>
                </c:pt>
                <c:pt idx="18">
                  <c:v>25.0</c:v>
                </c:pt>
                <c:pt idx="19">
                  <c:v>23.0</c:v>
                </c:pt>
                <c:pt idx="20">
                  <c:v>21.0</c:v>
                </c:pt>
                <c:pt idx="21">
                  <c:v>20.0</c:v>
                </c:pt>
                <c:pt idx="22">
                  <c:v>19.0</c:v>
                </c:pt>
                <c:pt idx="23">
                  <c:v>19.0</c:v>
                </c:pt>
                <c:pt idx="24">
                  <c:v>18.0</c:v>
                </c:pt>
                <c:pt idx="25">
                  <c:v>21.0</c:v>
                </c:pt>
                <c:pt idx="26">
                  <c:v>25.0</c:v>
                </c:pt>
                <c:pt idx="27">
                  <c:v>23.0</c:v>
                </c:pt>
                <c:pt idx="28">
                  <c:v>23.0</c:v>
                </c:pt>
                <c:pt idx="29">
                  <c:v>22.0</c:v>
                </c:pt>
                <c:pt idx="30">
                  <c:v>21.0</c:v>
                </c:pt>
                <c:pt idx="31">
                  <c:v>21.0</c:v>
                </c:pt>
                <c:pt idx="32">
                  <c:v>20.0</c:v>
                </c:pt>
                <c:pt idx="33">
                  <c:v>22.0</c:v>
                </c:pt>
                <c:pt idx="34">
                  <c:v>20.0</c:v>
                </c:pt>
                <c:pt idx="35">
                  <c:v>20.0</c:v>
                </c:pt>
                <c:pt idx="36">
                  <c:v>19.0</c:v>
                </c:pt>
                <c:pt idx="37">
                  <c:v>18.0</c:v>
                </c:pt>
                <c:pt idx="38">
                  <c:v>24.0</c:v>
                </c:pt>
                <c:pt idx="39">
                  <c:v>25.0</c:v>
                </c:pt>
                <c:pt idx="40">
                  <c:v>23.0</c:v>
                </c:pt>
                <c:pt idx="41">
                  <c:v>22.0</c:v>
                </c:pt>
                <c:pt idx="42">
                  <c:v>23.0</c:v>
                </c:pt>
                <c:pt idx="43">
                  <c:v>23.0</c:v>
                </c:pt>
                <c:pt idx="44">
                  <c:v>23.0</c:v>
                </c:pt>
                <c:pt idx="45">
                  <c:v>24.0</c:v>
                </c:pt>
                <c:pt idx="46">
                  <c:v>20.0</c:v>
                </c:pt>
                <c:pt idx="47">
                  <c:v>20.0</c:v>
                </c:pt>
                <c:pt idx="48">
                  <c:v>21.0</c:v>
                </c:pt>
                <c:pt idx="49">
                  <c:v>20.0</c:v>
                </c:pt>
              </c:numCache>
            </c:numRef>
          </c:xVal>
          <c:yVal>
            <c:numRef>
              <c:f>'Week 6'!$C$25:$C$74</c:f>
              <c:numCache>
                <c:formatCode>General</c:formatCode>
                <c:ptCount val="50"/>
                <c:pt idx="0">
                  <c:v>-10.84987089634822</c:v>
                </c:pt>
                <c:pt idx="1">
                  <c:v>-1.849870896348221</c:v>
                </c:pt>
                <c:pt idx="2">
                  <c:v>2.296569531538182</c:v>
                </c:pt>
                <c:pt idx="3">
                  <c:v>6.72334931759498</c:v>
                </c:pt>
                <c:pt idx="4">
                  <c:v>5.72334931759498</c:v>
                </c:pt>
                <c:pt idx="5">
                  <c:v>13.44300995942456</c:v>
                </c:pt>
                <c:pt idx="6">
                  <c:v>12.29656953153818</c:v>
                </c:pt>
                <c:pt idx="7">
                  <c:v>11.15012910365178</c:v>
                </c:pt>
                <c:pt idx="8">
                  <c:v>13.5769088897086</c:v>
                </c:pt>
                <c:pt idx="9">
                  <c:v>-16.98376982663224</c:v>
                </c:pt>
                <c:pt idx="10">
                  <c:v>-5.98376982663224</c:v>
                </c:pt>
                <c:pt idx="11">
                  <c:v>-19.98376982663224</c:v>
                </c:pt>
                <c:pt idx="12">
                  <c:v>-35.84987089634822</c:v>
                </c:pt>
                <c:pt idx="13">
                  <c:v>7.576908889708591</c:v>
                </c:pt>
                <c:pt idx="14">
                  <c:v>11.72334931759498</c:v>
                </c:pt>
                <c:pt idx="15">
                  <c:v>14.29656953153818</c:v>
                </c:pt>
                <c:pt idx="16">
                  <c:v>18.44300995942456</c:v>
                </c:pt>
                <c:pt idx="17">
                  <c:v>22.58945038731096</c:v>
                </c:pt>
                <c:pt idx="18">
                  <c:v>15.58945038731096</c:v>
                </c:pt>
                <c:pt idx="19">
                  <c:v>1.443009959424558</c:v>
                </c:pt>
                <c:pt idx="20">
                  <c:v>10.29656953153818</c:v>
                </c:pt>
                <c:pt idx="21">
                  <c:v>9.72334931759498</c:v>
                </c:pt>
                <c:pt idx="22">
                  <c:v>13.15012910365178</c:v>
                </c:pt>
                <c:pt idx="23">
                  <c:v>-3.849870896348221</c:v>
                </c:pt>
                <c:pt idx="24">
                  <c:v>-6.42309111029141</c:v>
                </c:pt>
                <c:pt idx="25">
                  <c:v>-10.70343046846182</c:v>
                </c:pt>
                <c:pt idx="26">
                  <c:v>-7.410549612689038</c:v>
                </c:pt>
                <c:pt idx="27">
                  <c:v>-5.556990040575442</c:v>
                </c:pt>
                <c:pt idx="28">
                  <c:v>-4.556990040575442</c:v>
                </c:pt>
                <c:pt idx="29">
                  <c:v>-6.13021025451863</c:v>
                </c:pt>
                <c:pt idx="30">
                  <c:v>-7.703430468461818</c:v>
                </c:pt>
                <c:pt idx="31">
                  <c:v>-4.703430468461818</c:v>
                </c:pt>
                <c:pt idx="32">
                  <c:v>-7.27665068240502</c:v>
                </c:pt>
                <c:pt idx="33">
                  <c:v>8.86978974548137</c:v>
                </c:pt>
                <c:pt idx="34">
                  <c:v>-3.27665068240502</c:v>
                </c:pt>
                <c:pt idx="35">
                  <c:v>-13.27665068240502</c:v>
                </c:pt>
                <c:pt idx="36">
                  <c:v>-4.849870896348221</c:v>
                </c:pt>
                <c:pt idx="37">
                  <c:v>-5.42309111029141</c:v>
                </c:pt>
                <c:pt idx="38">
                  <c:v>-2.983769826632241</c:v>
                </c:pt>
                <c:pt idx="39">
                  <c:v>-11.41054961268904</c:v>
                </c:pt>
                <c:pt idx="40">
                  <c:v>-10.55699004057544</c:v>
                </c:pt>
                <c:pt idx="41">
                  <c:v>14.86978974548137</c:v>
                </c:pt>
                <c:pt idx="42">
                  <c:v>23.44300995942456</c:v>
                </c:pt>
                <c:pt idx="43">
                  <c:v>19.44300995942456</c:v>
                </c:pt>
                <c:pt idx="44">
                  <c:v>-18.55699004057544</c:v>
                </c:pt>
                <c:pt idx="45">
                  <c:v>-22.98376982663224</c:v>
                </c:pt>
                <c:pt idx="46">
                  <c:v>-3.27665068240502</c:v>
                </c:pt>
                <c:pt idx="47">
                  <c:v>-8.27665068240502</c:v>
                </c:pt>
                <c:pt idx="48">
                  <c:v>2.296569531538182</c:v>
                </c:pt>
                <c:pt idx="49">
                  <c:v>1.72334931759498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0044048"/>
        <c:axId val="1500046480"/>
      </c:scatterChart>
      <c:valAx>
        <c:axId val="1500044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0046480"/>
        <c:crosses val="autoZero"/>
        <c:crossBetween val="midCat"/>
      </c:valAx>
      <c:valAx>
        <c:axId val="15000464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Residuals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00440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Variable 1 Line Fit  Plot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'Scores of Students - Week 1'!$C$3:$C$52</c:f>
              <c:numCache>
                <c:formatCode>General</c:formatCode>
                <c:ptCount val="50"/>
                <c:pt idx="0">
                  <c:v>19.0</c:v>
                </c:pt>
                <c:pt idx="1">
                  <c:v>19.0</c:v>
                </c:pt>
                <c:pt idx="2">
                  <c:v>21.0</c:v>
                </c:pt>
                <c:pt idx="3">
                  <c:v>20.0</c:v>
                </c:pt>
                <c:pt idx="4">
                  <c:v>20.0</c:v>
                </c:pt>
                <c:pt idx="5">
                  <c:v>23.0</c:v>
                </c:pt>
                <c:pt idx="6">
                  <c:v>21.0</c:v>
                </c:pt>
                <c:pt idx="7">
                  <c:v>19.0</c:v>
                </c:pt>
                <c:pt idx="8">
                  <c:v>18.0</c:v>
                </c:pt>
                <c:pt idx="9">
                  <c:v>24.0</c:v>
                </c:pt>
                <c:pt idx="10">
                  <c:v>24.0</c:v>
                </c:pt>
                <c:pt idx="11">
                  <c:v>24.0</c:v>
                </c:pt>
                <c:pt idx="12">
                  <c:v>19.0</c:v>
                </c:pt>
                <c:pt idx="13">
                  <c:v>18.0</c:v>
                </c:pt>
                <c:pt idx="14">
                  <c:v>20.0</c:v>
                </c:pt>
                <c:pt idx="15">
                  <c:v>21.0</c:v>
                </c:pt>
                <c:pt idx="16">
                  <c:v>23.0</c:v>
                </c:pt>
                <c:pt idx="17">
                  <c:v>25.0</c:v>
                </c:pt>
                <c:pt idx="18">
                  <c:v>25.0</c:v>
                </c:pt>
                <c:pt idx="19">
                  <c:v>23.0</c:v>
                </c:pt>
                <c:pt idx="20">
                  <c:v>21.0</c:v>
                </c:pt>
                <c:pt idx="21">
                  <c:v>20.0</c:v>
                </c:pt>
                <c:pt idx="22">
                  <c:v>19.0</c:v>
                </c:pt>
                <c:pt idx="23">
                  <c:v>19.0</c:v>
                </c:pt>
                <c:pt idx="24">
                  <c:v>18.0</c:v>
                </c:pt>
                <c:pt idx="25">
                  <c:v>21.0</c:v>
                </c:pt>
                <c:pt idx="26">
                  <c:v>25.0</c:v>
                </c:pt>
                <c:pt idx="27">
                  <c:v>23.0</c:v>
                </c:pt>
                <c:pt idx="28">
                  <c:v>23.0</c:v>
                </c:pt>
                <c:pt idx="29">
                  <c:v>22.0</c:v>
                </c:pt>
                <c:pt idx="30">
                  <c:v>21.0</c:v>
                </c:pt>
                <c:pt idx="31">
                  <c:v>21.0</c:v>
                </c:pt>
                <c:pt idx="32">
                  <c:v>20.0</c:v>
                </c:pt>
                <c:pt idx="33">
                  <c:v>22.0</c:v>
                </c:pt>
                <c:pt idx="34">
                  <c:v>20.0</c:v>
                </c:pt>
                <c:pt idx="35">
                  <c:v>20.0</c:v>
                </c:pt>
                <c:pt idx="36">
                  <c:v>19.0</c:v>
                </c:pt>
                <c:pt idx="37">
                  <c:v>18.0</c:v>
                </c:pt>
                <c:pt idx="38">
                  <c:v>24.0</c:v>
                </c:pt>
                <c:pt idx="39">
                  <c:v>25.0</c:v>
                </c:pt>
                <c:pt idx="40">
                  <c:v>23.0</c:v>
                </c:pt>
                <c:pt idx="41">
                  <c:v>22.0</c:v>
                </c:pt>
                <c:pt idx="42">
                  <c:v>23.0</c:v>
                </c:pt>
                <c:pt idx="43">
                  <c:v>23.0</c:v>
                </c:pt>
                <c:pt idx="44">
                  <c:v>23.0</c:v>
                </c:pt>
                <c:pt idx="45">
                  <c:v>24.0</c:v>
                </c:pt>
                <c:pt idx="46">
                  <c:v>20.0</c:v>
                </c:pt>
                <c:pt idx="47">
                  <c:v>20.0</c:v>
                </c:pt>
                <c:pt idx="48">
                  <c:v>21.0</c:v>
                </c:pt>
                <c:pt idx="49">
                  <c:v>20.0</c:v>
                </c:pt>
              </c:numCache>
            </c:numRef>
          </c:xVal>
          <c:yVal>
            <c:numRef>
              <c:f>'Scores of Students - Week 1'!$B$3:$B$52</c:f>
              <c:numCache>
                <c:formatCode>General</c:formatCode>
                <c:ptCount val="50"/>
                <c:pt idx="0">
                  <c:v>70.0</c:v>
                </c:pt>
                <c:pt idx="1">
                  <c:v>79.0</c:v>
                </c:pt>
                <c:pt idx="2">
                  <c:v>80.0</c:v>
                </c:pt>
                <c:pt idx="3">
                  <c:v>86.0</c:v>
                </c:pt>
                <c:pt idx="4">
                  <c:v>85.0</c:v>
                </c:pt>
                <c:pt idx="5">
                  <c:v>88.0</c:v>
                </c:pt>
                <c:pt idx="6">
                  <c:v>90.0</c:v>
                </c:pt>
                <c:pt idx="7">
                  <c:v>92.0</c:v>
                </c:pt>
                <c:pt idx="8">
                  <c:v>96.0</c:v>
                </c:pt>
                <c:pt idx="9">
                  <c:v>56.0</c:v>
                </c:pt>
                <c:pt idx="10">
                  <c:v>67.0</c:v>
                </c:pt>
                <c:pt idx="11">
                  <c:v>53.0</c:v>
                </c:pt>
                <c:pt idx="12">
                  <c:v>45.0</c:v>
                </c:pt>
                <c:pt idx="13">
                  <c:v>90.0</c:v>
                </c:pt>
                <c:pt idx="14">
                  <c:v>91.0</c:v>
                </c:pt>
                <c:pt idx="15">
                  <c:v>92.0</c:v>
                </c:pt>
                <c:pt idx="16">
                  <c:v>93.0</c:v>
                </c:pt>
                <c:pt idx="17">
                  <c:v>94.0</c:v>
                </c:pt>
                <c:pt idx="18">
                  <c:v>87.0</c:v>
                </c:pt>
                <c:pt idx="19">
                  <c:v>76.0</c:v>
                </c:pt>
                <c:pt idx="20">
                  <c:v>88.0</c:v>
                </c:pt>
                <c:pt idx="21">
                  <c:v>89.0</c:v>
                </c:pt>
                <c:pt idx="22">
                  <c:v>94.0</c:v>
                </c:pt>
                <c:pt idx="23">
                  <c:v>77.0</c:v>
                </c:pt>
                <c:pt idx="24">
                  <c:v>76.0</c:v>
                </c:pt>
                <c:pt idx="25">
                  <c:v>67.0</c:v>
                </c:pt>
                <c:pt idx="26">
                  <c:v>64.0</c:v>
                </c:pt>
                <c:pt idx="27">
                  <c:v>69.0</c:v>
                </c:pt>
                <c:pt idx="28">
                  <c:v>70.0</c:v>
                </c:pt>
                <c:pt idx="29">
                  <c:v>70.0</c:v>
                </c:pt>
                <c:pt idx="30">
                  <c:v>70.0</c:v>
                </c:pt>
                <c:pt idx="31">
                  <c:v>73.0</c:v>
                </c:pt>
                <c:pt idx="32">
                  <c:v>72.0</c:v>
                </c:pt>
                <c:pt idx="33">
                  <c:v>85.0</c:v>
                </c:pt>
                <c:pt idx="34">
                  <c:v>76.0</c:v>
                </c:pt>
                <c:pt idx="35">
                  <c:v>66.0</c:v>
                </c:pt>
                <c:pt idx="36">
                  <c:v>76.0</c:v>
                </c:pt>
                <c:pt idx="37">
                  <c:v>77.0</c:v>
                </c:pt>
                <c:pt idx="38">
                  <c:v>70.0</c:v>
                </c:pt>
                <c:pt idx="39">
                  <c:v>60.0</c:v>
                </c:pt>
                <c:pt idx="40">
                  <c:v>64.0</c:v>
                </c:pt>
                <c:pt idx="41">
                  <c:v>91.0</c:v>
                </c:pt>
                <c:pt idx="42">
                  <c:v>98.0</c:v>
                </c:pt>
                <c:pt idx="43">
                  <c:v>94.0</c:v>
                </c:pt>
                <c:pt idx="44">
                  <c:v>56.0</c:v>
                </c:pt>
                <c:pt idx="45">
                  <c:v>50.0</c:v>
                </c:pt>
                <c:pt idx="46">
                  <c:v>76.0</c:v>
                </c:pt>
                <c:pt idx="47">
                  <c:v>71.0</c:v>
                </c:pt>
                <c:pt idx="48">
                  <c:v>80.0</c:v>
                </c:pt>
                <c:pt idx="49">
                  <c:v>81.0</c:v>
                </c:pt>
              </c:numCache>
            </c:numRef>
          </c:yVal>
          <c:smooth val="0"/>
        </c:ser>
        <c:ser>
          <c:idx val="1"/>
          <c:order val="1"/>
          <c:tx>
            <c:v>Predicted 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'Scores of Students - Week 1'!$C$3:$C$52</c:f>
              <c:numCache>
                <c:formatCode>General</c:formatCode>
                <c:ptCount val="50"/>
                <c:pt idx="0">
                  <c:v>19.0</c:v>
                </c:pt>
                <c:pt idx="1">
                  <c:v>19.0</c:v>
                </c:pt>
                <c:pt idx="2">
                  <c:v>21.0</c:v>
                </c:pt>
                <c:pt idx="3">
                  <c:v>20.0</c:v>
                </c:pt>
                <c:pt idx="4">
                  <c:v>20.0</c:v>
                </c:pt>
                <c:pt idx="5">
                  <c:v>23.0</c:v>
                </c:pt>
                <c:pt idx="6">
                  <c:v>21.0</c:v>
                </c:pt>
                <c:pt idx="7">
                  <c:v>19.0</c:v>
                </c:pt>
                <c:pt idx="8">
                  <c:v>18.0</c:v>
                </c:pt>
                <c:pt idx="9">
                  <c:v>24.0</c:v>
                </c:pt>
                <c:pt idx="10">
                  <c:v>24.0</c:v>
                </c:pt>
                <c:pt idx="11">
                  <c:v>24.0</c:v>
                </c:pt>
                <c:pt idx="12">
                  <c:v>19.0</c:v>
                </c:pt>
                <c:pt idx="13">
                  <c:v>18.0</c:v>
                </c:pt>
                <c:pt idx="14">
                  <c:v>20.0</c:v>
                </c:pt>
                <c:pt idx="15">
                  <c:v>21.0</c:v>
                </c:pt>
                <c:pt idx="16">
                  <c:v>23.0</c:v>
                </c:pt>
                <c:pt idx="17">
                  <c:v>25.0</c:v>
                </c:pt>
                <c:pt idx="18">
                  <c:v>25.0</c:v>
                </c:pt>
                <c:pt idx="19">
                  <c:v>23.0</c:v>
                </c:pt>
                <c:pt idx="20">
                  <c:v>21.0</c:v>
                </c:pt>
                <c:pt idx="21">
                  <c:v>20.0</c:v>
                </c:pt>
                <c:pt idx="22">
                  <c:v>19.0</c:v>
                </c:pt>
                <c:pt idx="23">
                  <c:v>19.0</c:v>
                </c:pt>
                <c:pt idx="24">
                  <c:v>18.0</c:v>
                </c:pt>
                <c:pt idx="25">
                  <c:v>21.0</c:v>
                </c:pt>
                <c:pt idx="26">
                  <c:v>25.0</c:v>
                </c:pt>
                <c:pt idx="27">
                  <c:v>23.0</c:v>
                </c:pt>
                <c:pt idx="28">
                  <c:v>23.0</c:v>
                </c:pt>
                <c:pt idx="29">
                  <c:v>22.0</c:v>
                </c:pt>
                <c:pt idx="30">
                  <c:v>21.0</c:v>
                </c:pt>
                <c:pt idx="31">
                  <c:v>21.0</c:v>
                </c:pt>
                <c:pt idx="32">
                  <c:v>20.0</c:v>
                </c:pt>
                <c:pt idx="33">
                  <c:v>22.0</c:v>
                </c:pt>
                <c:pt idx="34">
                  <c:v>20.0</c:v>
                </c:pt>
                <c:pt idx="35">
                  <c:v>20.0</c:v>
                </c:pt>
                <c:pt idx="36">
                  <c:v>19.0</c:v>
                </c:pt>
                <c:pt idx="37">
                  <c:v>18.0</c:v>
                </c:pt>
                <c:pt idx="38">
                  <c:v>24.0</c:v>
                </c:pt>
                <c:pt idx="39">
                  <c:v>25.0</c:v>
                </c:pt>
                <c:pt idx="40">
                  <c:v>23.0</c:v>
                </c:pt>
                <c:pt idx="41">
                  <c:v>22.0</c:v>
                </c:pt>
                <c:pt idx="42">
                  <c:v>23.0</c:v>
                </c:pt>
                <c:pt idx="43">
                  <c:v>23.0</c:v>
                </c:pt>
                <c:pt idx="44">
                  <c:v>23.0</c:v>
                </c:pt>
                <c:pt idx="45">
                  <c:v>24.0</c:v>
                </c:pt>
                <c:pt idx="46">
                  <c:v>20.0</c:v>
                </c:pt>
                <c:pt idx="47">
                  <c:v>20.0</c:v>
                </c:pt>
                <c:pt idx="48">
                  <c:v>21.0</c:v>
                </c:pt>
                <c:pt idx="49">
                  <c:v>20.0</c:v>
                </c:pt>
              </c:numCache>
            </c:numRef>
          </c:xVal>
          <c:yVal>
            <c:numRef>
              <c:f>'Week 6'!$B$25:$B$74</c:f>
              <c:numCache>
                <c:formatCode>General</c:formatCode>
                <c:ptCount val="50"/>
                <c:pt idx="0">
                  <c:v>80.84987089634822</c:v>
                </c:pt>
                <c:pt idx="1">
                  <c:v>80.84987089634822</c:v>
                </c:pt>
                <c:pt idx="2">
                  <c:v>77.70343046846182</c:v>
                </c:pt>
                <c:pt idx="3">
                  <c:v>79.27665068240501</c:v>
                </c:pt>
                <c:pt idx="4">
                  <c:v>79.27665068240501</c:v>
                </c:pt>
                <c:pt idx="5">
                  <c:v>74.55699004057544</c:v>
                </c:pt>
                <c:pt idx="6">
                  <c:v>77.70343046846182</c:v>
                </c:pt>
                <c:pt idx="7">
                  <c:v>80.84987089634822</c:v>
                </c:pt>
                <c:pt idx="8">
                  <c:v>82.42309111029141</c:v>
                </c:pt>
                <c:pt idx="9">
                  <c:v>72.98376982663224</c:v>
                </c:pt>
                <c:pt idx="10">
                  <c:v>72.98376982663224</c:v>
                </c:pt>
                <c:pt idx="11">
                  <c:v>72.98376982663224</c:v>
                </c:pt>
                <c:pt idx="12">
                  <c:v>80.84987089634822</c:v>
                </c:pt>
                <c:pt idx="13">
                  <c:v>82.42309111029141</c:v>
                </c:pt>
                <c:pt idx="14">
                  <c:v>79.27665068240501</c:v>
                </c:pt>
                <c:pt idx="15">
                  <c:v>77.70343046846182</c:v>
                </c:pt>
                <c:pt idx="16">
                  <c:v>74.55699004057544</c:v>
                </c:pt>
                <c:pt idx="17">
                  <c:v>71.41054961268904</c:v>
                </c:pt>
                <c:pt idx="18">
                  <c:v>71.41054961268904</c:v>
                </c:pt>
                <c:pt idx="19">
                  <c:v>74.55699004057544</c:v>
                </c:pt>
                <c:pt idx="20">
                  <c:v>77.70343046846182</c:v>
                </c:pt>
                <c:pt idx="21">
                  <c:v>79.27665068240501</c:v>
                </c:pt>
                <c:pt idx="22">
                  <c:v>80.84987089634822</c:v>
                </c:pt>
                <c:pt idx="23">
                  <c:v>80.84987089634822</c:v>
                </c:pt>
                <c:pt idx="24">
                  <c:v>82.42309111029141</c:v>
                </c:pt>
                <c:pt idx="25">
                  <c:v>77.70343046846182</c:v>
                </c:pt>
                <c:pt idx="26">
                  <c:v>71.41054961268904</c:v>
                </c:pt>
                <c:pt idx="27">
                  <c:v>74.55699004057544</c:v>
                </c:pt>
                <c:pt idx="28">
                  <c:v>74.55699004057544</c:v>
                </c:pt>
                <c:pt idx="29">
                  <c:v>76.13021025451863</c:v>
                </c:pt>
                <c:pt idx="30">
                  <c:v>77.70343046846182</c:v>
                </c:pt>
                <c:pt idx="31">
                  <c:v>77.70343046846182</c:v>
                </c:pt>
                <c:pt idx="32">
                  <c:v>79.27665068240501</c:v>
                </c:pt>
                <c:pt idx="33">
                  <c:v>76.13021025451863</c:v>
                </c:pt>
                <c:pt idx="34">
                  <c:v>79.27665068240501</c:v>
                </c:pt>
                <c:pt idx="35">
                  <c:v>79.27665068240501</c:v>
                </c:pt>
                <c:pt idx="36">
                  <c:v>80.84987089634822</c:v>
                </c:pt>
                <c:pt idx="37">
                  <c:v>82.42309111029141</c:v>
                </c:pt>
                <c:pt idx="38">
                  <c:v>72.98376982663224</c:v>
                </c:pt>
                <c:pt idx="39">
                  <c:v>71.41054961268904</c:v>
                </c:pt>
                <c:pt idx="40">
                  <c:v>74.55699004057544</c:v>
                </c:pt>
                <c:pt idx="41">
                  <c:v>76.13021025451863</c:v>
                </c:pt>
                <c:pt idx="42">
                  <c:v>74.55699004057544</c:v>
                </c:pt>
                <c:pt idx="43">
                  <c:v>74.55699004057544</c:v>
                </c:pt>
                <c:pt idx="44">
                  <c:v>74.55699004057544</c:v>
                </c:pt>
                <c:pt idx="45">
                  <c:v>72.98376982663224</c:v>
                </c:pt>
                <c:pt idx="46">
                  <c:v>79.27665068240501</c:v>
                </c:pt>
                <c:pt idx="47">
                  <c:v>79.27665068240501</c:v>
                </c:pt>
                <c:pt idx="48">
                  <c:v>77.70343046846182</c:v>
                </c:pt>
                <c:pt idx="49">
                  <c:v>79.27665068240501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6414032"/>
        <c:axId val="1575955264"/>
      </c:scatterChart>
      <c:valAx>
        <c:axId val="1536414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Variable 1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5955264"/>
        <c:crosses val="autoZero"/>
        <c:crossBetween val="midCat"/>
      </c:valAx>
      <c:valAx>
        <c:axId val="15759552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64140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Normal Probability Plot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'Week 6'!$F$25:$F$74</c:f>
              <c:numCache>
                <c:formatCode>General</c:formatCode>
                <c:ptCount val="50"/>
                <c:pt idx="0">
                  <c:v>1.0</c:v>
                </c:pt>
                <c:pt idx="1">
                  <c:v>3.0</c:v>
                </c:pt>
                <c:pt idx="2">
                  <c:v>5.0</c:v>
                </c:pt>
                <c:pt idx="3">
                  <c:v>7.0</c:v>
                </c:pt>
                <c:pt idx="4">
                  <c:v>9.0</c:v>
                </c:pt>
                <c:pt idx="5">
                  <c:v>11.0</c:v>
                </c:pt>
                <c:pt idx="6">
                  <c:v>13.0</c:v>
                </c:pt>
                <c:pt idx="7">
                  <c:v>15.0</c:v>
                </c:pt>
                <c:pt idx="8">
                  <c:v>17.0</c:v>
                </c:pt>
                <c:pt idx="9">
                  <c:v>19.0</c:v>
                </c:pt>
                <c:pt idx="10">
                  <c:v>21.0</c:v>
                </c:pt>
                <c:pt idx="11">
                  <c:v>23.0</c:v>
                </c:pt>
                <c:pt idx="12">
                  <c:v>25.0</c:v>
                </c:pt>
                <c:pt idx="13">
                  <c:v>27.0</c:v>
                </c:pt>
                <c:pt idx="14">
                  <c:v>29.0</c:v>
                </c:pt>
                <c:pt idx="15">
                  <c:v>31.0</c:v>
                </c:pt>
                <c:pt idx="16">
                  <c:v>33.0</c:v>
                </c:pt>
                <c:pt idx="17">
                  <c:v>35.0</c:v>
                </c:pt>
                <c:pt idx="18">
                  <c:v>37.0</c:v>
                </c:pt>
                <c:pt idx="19">
                  <c:v>39.0</c:v>
                </c:pt>
                <c:pt idx="20">
                  <c:v>41.0</c:v>
                </c:pt>
                <c:pt idx="21">
                  <c:v>43.0</c:v>
                </c:pt>
                <c:pt idx="22">
                  <c:v>45.0</c:v>
                </c:pt>
                <c:pt idx="23">
                  <c:v>47.0</c:v>
                </c:pt>
                <c:pt idx="24">
                  <c:v>49.0</c:v>
                </c:pt>
                <c:pt idx="25">
                  <c:v>51.0</c:v>
                </c:pt>
                <c:pt idx="26">
                  <c:v>53.0</c:v>
                </c:pt>
                <c:pt idx="27">
                  <c:v>55.0</c:v>
                </c:pt>
                <c:pt idx="28">
                  <c:v>57.0</c:v>
                </c:pt>
                <c:pt idx="29">
                  <c:v>59.0</c:v>
                </c:pt>
                <c:pt idx="30">
                  <c:v>61.0</c:v>
                </c:pt>
                <c:pt idx="31">
                  <c:v>63.0</c:v>
                </c:pt>
                <c:pt idx="32">
                  <c:v>65.0</c:v>
                </c:pt>
                <c:pt idx="33">
                  <c:v>67.0</c:v>
                </c:pt>
                <c:pt idx="34">
                  <c:v>69.0</c:v>
                </c:pt>
                <c:pt idx="35">
                  <c:v>71.0</c:v>
                </c:pt>
                <c:pt idx="36">
                  <c:v>73.0</c:v>
                </c:pt>
                <c:pt idx="37">
                  <c:v>75.0</c:v>
                </c:pt>
                <c:pt idx="38">
                  <c:v>77.0</c:v>
                </c:pt>
                <c:pt idx="39">
                  <c:v>79.0</c:v>
                </c:pt>
                <c:pt idx="40">
                  <c:v>81.0</c:v>
                </c:pt>
                <c:pt idx="41">
                  <c:v>83.0</c:v>
                </c:pt>
                <c:pt idx="42">
                  <c:v>85.0</c:v>
                </c:pt>
                <c:pt idx="43">
                  <c:v>87.0</c:v>
                </c:pt>
                <c:pt idx="44">
                  <c:v>89.0</c:v>
                </c:pt>
                <c:pt idx="45">
                  <c:v>91.0</c:v>
                </c:pt>
                <c:pt idx="46">
                  <c:v>93.0</c:v>
                </c:pt>
                <c:pt idx="47">
                  <c:v>95.0</c:v>
                </c:pt>
                <c:pt idx="48">
                  <c:v>97.0</c:v>
                </c:pt>
                <c:pt idx="49">
                  <c:v>99.0</c:v>
                </c:pt>
              </c:numCache>
            </c:numRef>
          </c:xVal>
          <c:yVal>
            <c:numRef>
              <c:f>'Week 6'!$G$25:$G$74</c:f>
              <c:numCache>
                <c:formatCode>General</c:formatCode>
                <c:ptCount val="50"/>
                <c:pt idx="0">
                  <c:v>45.0</c:v>
                </c:pt>
                <c:pt idx="1">
                  <c:v>50.0</c:v>
                </c:pt>
                <c:pt idx="2">
                  <c:v>53.0</c:v>
                </c:pt>
                <c:pt idx="3">
                  <c:v>56.0</c:v>
                </c:pt>
                <c:pt idx="4">
                  <c:v>56.0</c:v>
                </c:pt>
                <c:pt idx="5">
                  <c:v>60.0</c:v>
                </c:pt>
                <c:pt idx="6">
                  <c:v>64.0</c:v>
                </c:pt>
                <c:pt idx="7">
                  <c:v>64.0</c:v>
                </c:pt>
                <c:pt idx="8">
                  <c:v>66.0</c:v>
                </c:pt>
                <c:pt idx="9">
                  <c:v>67.0</c:v>
                </c:pt>
                <c:pt idx="10">
                  <c:v>67.0</c:v>
                </c:pt>
                <c:pt idx="11">
                  <c:v>69.0</c:v>
                </c:pt>
                <c:pt idx="12">
                  <c:v>70.0</c:v>
                </c:pt>
                <c:pt idx="13">
                  <c:v>70.0</c:v>
                </c:pt>
                <c:pt idx="14">
                  <c:v>70.0</c:v>
                </c:pt>
                <c:pt idx="15">
                  <c:v>70.0</c:v>
                </c:pt>
                <c:pt idx="16">
                  <c:v>70.0</c:v>
                </c:pt>
                <c:pt idx="17">
                  <c:v>71.0</c:v>
                </c:pt>
                <c:pt idx="18">
                  <c:v>72.0</c:v>
                </c:pt>
                <c:pt idx="19">
                  <c:v>73.0</c:v>
                </c:pt>
                <c:pt idx="20">
                  <c:v>76.0</c:v>
                </c:pt>
                <c:pt idx="21">
                  <c:v>76.0</c:v>
                </c:pt>
                <c:pt idx="22">
                  <c:v>76.0</c:v>
                </c:pt>
                <c:pt idx="23">
                  <c:v>76.0</c:v>
                </c:pt>
                <c:pt idx="24">
                  <c:v>76.0</c:v>
                </c:pt>
                <c:pt idx="25">
                  <c:v>77.0</c:v>
                </c:pt>
                <c:pt idx="26">
                  <c:v>77.0</c:v>
                </c:pt>
                <c:pt idx="27">
                  <c:v>79.0</c:v>
                </c:pt>
                <c:pt idx="28">
                  <c:v>80.0</c:v>
                </c:pt>
                <c:pt idx="29">
                  <c:v>80.0</c:v>
                </c:pt>
                <c:pt idx="30">
                  <c:v>81.0</c:v>
                </c:pt>
                <c:pt idx="31">
                  <c:v>85.0</c:v>
                </c:pt>
                <c:pt idx="32">
                  <c:v>85.0</c:v>
                </c:pt>
                <c:pt idx="33">
                  <c:v>86.0</c:v>
                </c:pt>
                <c:pt idx="34">
                  <c:v>87.0</c:v>
                </c:pt>
                <c:pt idx="35">
                  <c:v>88.0</c:v>
                </c:pt>
                <c:pt idx="36">
                  <c:v>88.0</c:v>
                </c:pt>
                <c:pt idx="37">
                  <c:v>89.0</c:v>
                </c:pt>
                <c:pt idx="38">
                  <c:v>90.0</c:v>
                </c:pt>
                <c:pt idx="39">
                  <c:v>90.0</c:v>
                </c:pt>
                <c:pt idx="40">
                  <c:v>91.0</c:v>
                </c:pt>
                <c:pt idx="41">
                  <c:v>91.0</c:v>
                </c:pt>
                <c:pt idx="42">
                  <c:v>92.0</c:v>
                </c:pt>
                <c:pt idx="43">
                  <c:v>92.0</c:v>
                </c:pt>
                <c:pt idx="44">
                  <c:v>93.0</c:v>
                </c:pt>
                <c:pt idx="45">
                  <c:v>94.0</c:v>
                </c:pt>
                <c:pt idx="46">
                  <c:v>94.0</c:v>
                </c:pt>
                <c:pt idx="47">
                  <c:v>94.0</c:v>
                </c:pt>
                <c:pt idx="48">
                  <c:v>96.0</c:v>
                </c:pt>
                <c:pt idx="49">
                  <c:v>98.0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0441968"/>
        <c:axId val="1576830608"/>
      </c:scatterChart>
      <c:valAx>
        <c:axId val="1500441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 Percentile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6830608"/>
        <c:crosses val="autoZero"/>
        <c:crossBetween val="midCat"/>
      </c:valAx>
      <c:valAx>
        <c:axId val="1576830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r-TR"/>
                  <a:t>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0441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Relationship Id="rId3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762000</xdr:colOff>
      <xdr:row>3</xdr:row>
      <xdr:rowOff>38100</xdr:rowOff>
    </xdr:from>
    <xdr:to>
      <xdr:col>19</xdr:col>
      <xdr:colOff>342900</xdr:colOff>
      <xdr:row>33</xdr:row>
      <xdr:rowOff>177800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292100</xdr:colOff>
      <xdr:row>1</xdr:row>
      <xdr:rowOff>76200</xdr:rowOff>
    </xdr:from>
    <xdr:to>
      <xdr:col>15</xdr:col>
      <xdr:colOff>292100</xdr:colOff>
      <xdr:row>11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292100</xdr:colOff>
      <xdr:row>3</xdr:row>
      <xdr:rowOff>76200</xdr:rowOff>
    </xdr:from>
    <xdr:to>
      <xdr:col>16</xdr:col>
      <xdr:colOff>292100</xdr:colOff>
      <xdr:row>13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292100</xdr:colOff>
      <xdr:row>5</xdr:row>
      <xdr:rowOff>76200</xdr:rowOff>
    </xdr:from>
    <xdr:to>
      <xdr:col>17</xdr:col>
      <xdr:colOff>292100</xdr:colOff>
      <xdr:row>15</xdr:row>
      <xdr:rowOff>63500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292100</xdr:colOff>
      <xdr:row>5</xdr:row>
      <xdr:rowOff>76200</xdr:rowOff>
    </xdr:from>
    <xdr:to>
      <xdr:col>19</xdr:col>
      <xdr:colOff>292100</xdr:colOff>
      <xdr:row>15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292100</xdr:colOff>
      <xdr:row>7</xdr:row>
      <xdr:rowOff>76200</xdr:rowOff>
    </xdr:from>
    <xdr:to>
      <xdr:col>20</xdr:col>
      <xdr:colOff>292100</xdr:colOff>
      <xdr:row>17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292100</xdr:colOff>
      <xdr:row>9</xdr:row>
      <xdr:rowOff>76200</xdr:rowOff>
    </xdr:from>
    <xdr:to>
      <xdr:col>21</xdr:col>
      <xdr:colOff>292100</xdr:colOff>
      <xdr:row>19</xdr:row>
      <xdr:rowOff>63500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icrosoft Office User" refreshedDate="43036.390053587966" createdVersion="4" refreshedVersion="4" minRefreshableVersion="3" recordCount="50">
  <cacheSource type="worksheet">
    <worksheetSource ref="A2:C52" sheet="Scores of Students - Week 1"/>
  </cacheSource>
  <cacheFields count="3">
    <cacheField name="Student ID No. " numFmtId="0">
      <sharedItems containsSemiMixedTypes="0" containsString="0" containsNumber="1" containsInteger="1" minValue="1" maxValue="50" count="5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</sharedItems>
    </cacheField>
    <cacheField name="Student Score Student " numFmtId="0">
      <sharedItems containsSemiMixedTypes="0" containsString="0" containsNumber="1" containsInteger="1" minValue="45" maxValue="98" count="30">
        <n v="70"/>
        <n v="79"/>
        <n v="80"/>
        <n v="86"/>
        <n v="85"/>
        <n v="88"/>
        <n v="90"/>
        <n v="92"/>
        <n v="96"/>
        <n v="56"/>
        <n v="67"/>
        <n v="53"/>
        <n v="45"/>
        <n v="91"/>
        <n v="93"/>
        <n v="94"/>
        <n v="87"/>
        <n v="76"/>
        <n v="89"/>
        <n v="77"/>
        <n v="64"/>
        <n v="69"/>
        <n v="73"/>
        <n v="72"/>
        <n v="66"/>
        <n v="60"/>
        <n v="98"/>
        <n v="50"/>
        <n v="71"/>
        <n v="81"/>
      </sharedItems>
    </cacheField>
    <cacheField name="Student age" numFmtId="0">
      <sharedItems containsSemiMixedTypes="0" containsString="0" containsNumber="1" containsInteger="1" minValue="18" maxValue="25" count="8">
        <n v="19"/>
        <n v="21"/>
        <n v="20"/>
        <n v="23"/>
        <n v="18"/>
        <n v="24"/>
        <n v="25"/>
        <n v="2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0">
  <r>
    <x v="0"/>
    <x v="0"/>
    <x v="0"/>
  </r>
  <r>
    <x v="1"/>
    <x v="1"/>
    <x v="0"/>
  </r>
  <r>
    <x v="2"/>
    <x v="2"/>
    <x v="1"/>
  </r>
  <r>
    <x v="3"/>
    <x v="3"/>
    <x v="2"/>
  </r>
  <r>
    <x v="4"/>
    <x v="4"/>
    <x v="2"/>
  </r>
  <r>
    <x v="5"/>
    <x v="5"/>
    <x v="3"/>
  </r>
  <r>
    <x v="6"/>
    <x v="6"/>
    <x v="1"/>
  </r>
  <r>
    <x v="7"/>
    <x v="7"/>
    <x v="0"/>
  </r>
  <r>
    <x v="8"/>
    <x v="8"/>
    <x v="4"/>
  </r>
  <r>
    <x v="9"/>
    <x v="9"/>
    <x v="5"/>
  </r>
  <r>
    <x v="10"/>
    <x v="10"/>
    <x v="5"/>
  </r>
  <r>
    <x v="11"/>
    <x v="11"/>
    <x v="5"/>
  </r>
  <r>
    <x v="12"/>
    <x v="12"/>
    <x v="0"/>
  </r>
  <r>
    <x v="13"/>
    <x v="6"/>
    <x v="4"/>
  </r>
  <r>
    <x v="14"/>
    <x v="13"/>
    <x v="2"/>
  </r>
  <r>
    <x v="15"/>
    <x v="7"/>
    <x v="1"/>
  </r>
  <r>
    <x v="16"/>
    <x v="14"/>
    <x v="3"/>
  </r>
  <r>
    <x v="17"/>
    <x v="15"/>
    <x v="6"/>
  </r>
  <r>
    <x v="18"/>
    <x v="16"/>
    <x v="6"/>
  </r>
  <r>
    <x v="19"/>
    <x v="17"/>
    <x v="3"/>
  </r>
  <r>
    <x v="20"/>
    <x v="5"/>
    <x v="1"/>
  </r>
  <r>
    <x v="21"/>
    <x v="18"/>
    <x v="2"/>
  </r>
  <r>
    <x v="22"/>
    <x v="15"/>
    <x v="0"/>
  </r>
  <r>
    <x v="23"/>
    <x v="19"/>
    <x v="0"/>
  </r>
  <r>
    <x v="24"/>
    <x v="17"/>
    <x v="4"/>
  </r>
  <r>
    <x v="25"/>
    <x v="10"/>
    <x v="1"/>
  </r>
  <r>
    <x v="26"/>
    <x v="20"/>
    <x v="6"/>
  </r>
  <r>
    <x v="27"/>
    <x v="21"/>
    <x v="3"/>
  </r>
  <r>
    <x v="28"/>
    <x v="0"/>
    <x v="3"/>
  </r>
  <r>
    <x v="29"/>
    <x v="0"/>
    <x v="7"/>
  </r>
  <r>
    <x v="30"/>
    <x v="0"/>
    <x v="1"/>
  </r>
  <r>
    <x v="31"/>
    <x v="22"/>
    <x v="1"/>
  </r>
  <r>
    <x v="32"/>
    <x v="23"/>
    <x v="2"/>
  </r>
  <r>
    <x v="33"/>
    <x v="4"/>
    <x v="7"/>
  </r>
  <r>
    <x v="34"/>
    <x v="17"/>
    <x v="2"/>
  </r>
  <r>
    <x v="35"/>
    <x v="24"/>
    <x v="2"/>
  </r>
  <r>
    <x v="36"/>
    <x v="17"/>
    <x v="0"/>
  </r>
  <r>
    <x v="37"/>
    <x v="19"/>
    <x v="4"/>
  </r>
  <r>
    <x v="38"/>
    <x v="0"/>
    <x v="5"/>
  </r>
  <r>
    <x v="39"/>
    <x v="25"/>
    <x v="6"/>
  </r>
  <r>
    <x v="40"/>
    <x v="20"/>
    <x v="3"/>
  </r>
  <r>
    <x v="41"/>
    <x v="13"/>
    <x v="7"/>
  </r>
  <r>
    <x v="42"/>
    <x v="26"/>
    <x v="3"/>
  </r>
  <r>
    <x v="43"/>
    <x v="15"/>
    <x v="3"/>
  </r>
  <r>
    <x v="44"/>
    <x v="9"/>
    <x v="3"/>
  </r>
  <r>
    <x v="45"/>
    <x v="27"/>
    <x v="5"/>
  </r>
  <r>
    <x v="46"/>
    <x v="17"/>
    <x v="2"/>
  </r>
  <r>
    <x v="47"/>
    <x v="28"/>
    <x v="2"/>
  </r>
  <r>
    <x v="48"/>
    <x v="2"/>
    <x v="1"/>
  </r>
  <r>
    <x v="49"/>
    <x v="29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A">
  <location ref="A4:C35" firstHeaderRow="0" firstDataRow="1" firstDataCol="1" rowPageCount="1" colPageCount="1"/>
  <pivotFields count="3">
    <pivotField showAl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axis="axisRow" dataField="1" showAll="0">
      <items count="31">
        <item x="12"/>
        <item x="27"/>
        <item x="11"/>
        <item x="9"/>
        <item x="25"/>
        <item x="20"/>
        <item x="24"/>
        <item x="10"/>
        <item x="21"/>
        <item x="0"/>
        <item x="28"/>
        <item x="23"/>
        <item x="22"/>
        <item x="17"/>
        <item x="19"/>
        <item x="1"/>
        <item x="2"/>
        <item x="29"/>
        <item x="4"/>
        <item x="3"/>
        <item x="16"/>
        <item x="5"/>
        <item x="18"/>
        <item x="6"/>
        <item x="13"/>
        <item x="7"/>
        <item x="14"/>
        <item x="15"/>
        <item x="8"/>
        <item x="26"/>
        <item t="default"/>
      </items>
    </pivotField>
    <pivotField axis="axisPage" dataField="1" showAll="0">
      <items count="9">
        <item x="4"/>
        <item x="0"/>
        <item x="2"/>
        <item x="1"/>
        <item x="7"/>
        <item x="3"/>
        <item x="5"/>
        <item x="6"/>
        <item t="default"/>
      </items>
    </pivotField>
  </pivotFields>
  <rowFields count="1">
    <field x="1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Count of Student Score Student " fld="1" subtotal="count" baseField="0" baseItem="0"/>
    <dataField name="Count of Student age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workbookViewId="0">
      <selection activeCell="J3" sqref="J3"/>
    </sheetView>
  </sheetViews>
  <sheetFormatPr baseColWidth="10" defaultRowHeight="15" x14ac:dyDescent="0.2"/>
  <cols>
    <col min="1" max="1" width="10" customWidth="1"/>
    <col min="2" max="2" width="25.5" customWidth="1"/>
    <col min="3" max="3" width="17.1640625" customWidth="1"/>
    <col min="4" max="6" width="3.1640625" customWidth="1"/>
    <col min="7" max="7" width="9.83203125" customWidth="1"/>
    <col min="8" max="8" width="7.1640625" bestFit="1" customWidth="1"/>
    <col min="9" max="9" width="6" customWidth="1"/>
    <col min="10" max="10" width="17.1640625" bestFit="1" customWidth="1"/>
    <col min="11" max="17" width="3.1640625" customWidth="1"/>
    <col min="18" max="18" width="29.83203125" bestFit="1" customWidth="1"/>
    <col min="19" max="19" width="21.5" bestFit="1" customWidth="1"/>
  </cols>
  <sheetData>
    <row r="2" spans="1:9" x14ac:dyDescent="0.2">
      <c r="A2" s="4" t="s">
        <v>3</v>
      </c>
      <c r="B2" t="s">
        <v>6</v>
      </c>
    </row>
    <row r="3" spans="1:9" ht="16" thickBot="1" x14ac:dyDescent="0.25"/>
    <row r="4" spans="1:9" x14ac:dyDescent="0.2">
      <c r="A4" s="4" t="s">
        <v>5</v>
      </c>
      <c r="B4" t="s">
        <v>7</v>
      </c>
      <c r="C4" t="s">
        <v>8</v>
      </c>
      <c r="F4" s="7" t="s">
        <v>9</v>
      </c>
      <c r="G4" s="7" t="s">
        <v>10</v>
      </c>
      <c r="H4" s="8" t="s">
        <v>11</v>
      </c>
      <c r="I4" s="8" t="s">
        <v>12</v>
      </c>
    </row>
    <row r="5" spans="1:9" x14ac:dyDescent="0.2">
      <c r="A5" s="5">
        <v>45</v>
      </c>
      <c r="B5" s="3">
        <v>1</v>
      </c>
      <c r="C5" s="3">
        <v>1</v>
      </c>
      <c r="F5" s="5">
        <v>45</v>
      </c>
      <c r="G5" s="3">
        <v>1</v>
      </c>
      <c r="H5" s="9">
        <f>G5/G$35</f>
        <v>0.02</v>
      </c>
      <c r="I5" s="9">
        <f>H5</f>
        <v>0.02</v>
      </c>
    </row>
    <row r="6" spans="1:9" x14ac:dyDescent="0.2">
      <c r="A6" s="5">
        <v>50</v>
      </c>
      <c r="B6" s="3">
        <v>1</v>
      </c>
      <c r="C6" s="3">
        <v>1</v>
      </c>
      <c r="F6" s="5">
        <v>50</v>
      </c>
      <c r="G6" s="3">
        <v>1</v>
      </c>
      <c r="H6" s="9">
        <f t="shared" ref="H6:H34" si="0">G6/G$35</f>
        <v>0.02</v>
      </c>
      <c r="I6" s="9">
        <f>I5+H6</f>
        <v>0.04</v>
      </c>
    </row>
    <row r="7" spans="1:9" x14ac:dyDescent="0.2">
      <c r="A7" s="5">
        <v>53</v>
      </c>
      <c r="B7" s="3">
        <v>1</v>
      </c>
      <c r="C7" s="3">
        <v>1</v>
      </c>
      <c r="F7" s="5">
        <v>53</v>
      </c>
      <c r="G7" s="3">
        <v>1</v>
      </c>
      <c r="H7" s="9">
        <f t="shared" si="0"/>
        <v>0.02</v>
      </c>
      <c r="I7" s="9">
        <f t="shared" ref="I7:I34" si="1">I6+H7</f>
        <v>0.06</v>
      </c>
    </row>
    <row r="8" spans="1:9" x14ac:dyDescent="0.2">
      <c r="A8" s="5">
        <v>56</v>
      </c>
      <c r="B8" s="3">
        <v>2</v>
      </c>
      <c r="C8" s="3">
        <v>2</v>
      </c>
      <c r="F8" s="5">
        <v>56</v>
      </c>
      <c r="G8" s="3">
        <v>2</v>
      </c>
      <c r="H8" s="9">
        <f t="shared" si="0"/>
        <v>0.04</v>
      </c>
      <c r="I8" s="9">
        <f t="shared" si="1"/>
        <v>0.1</v>
      </c>
    </row>
    <row r="9" spans="1:9" x14ac:dyDescent="0.2">
      <c r="A9" s="5">
        <v>60</v>
      </c>
      <c r="B9" s="3">
        <v>1</v>
      </c>
      <c r="C9" s="3">
        <v>1</v>
      </c>
      <c r="F9" s="5">
        <v>60</v>
      </c>
      <c r="G9" s="3">
        <v>1</v>
      </c>
      <c r="H9" s="9">
        <f t="shared" si="0"/>
        <v>0.02</v>
      </c>
      <c r="I9" s="9">
        <f t="shared" si="1"/>
        <v>0.12000000000000001</v>
      </c>
    </row>
    <row r="10" spans="1:9" x14ac:dyDescent="0.2">
      <c r="A10" s="5">
        <v>64</v>
      </c>
      <c r="B10" s="3">
        <v>2</v>
      </c>
      <c r="C10" s="3">
        <v>2</v>
      </c>
      <c r="F10" s="5">
        <v>64</v>
      </c>
      <c r="G10" s="3">
        <v>2</v>
      </c>
      <c r="H10" s="9">
        <f t="shared" si="0"/>
        <v>0.04</v>
      </c>
      <c r="I10" s="9">
        <f t="shared" si="1"/>
        <v>0.16</v>
      </c>
    </row>
    <row r="11" spans="1:9" x14ac:dyDescent="0.2">
      <c r="A11" s="5">
        <v>66</v>
      </c>
      <c r="B11" s="3">
        <v>1</v>
      </c>
      <c r="C11" s="3">
        <v>1</v>
      </c>
      <c r="F11" s="5">
        <v>66</v>
      </c>
      <c r="G11" s="3">
        <v>1</v>
      </c>
      <c r="H11" s="9">
        <f t="shared" si="0"/>
        <v>0.02</v>
      </c>
      <c r="I11" s="9">
        <f t="shared" si="1"/>
        <v>0.18</v>
      </c>
    </row>
    <row r="12" spans="1:9" x14ac:dyDescent="0.2">
      <c r="A12" s="5">
        <v>67</v>
      </c>
      <c r="B12" s="3">
        <v>2</v>
      </c>
      <c r="C12" s="3">
        <v>2</v>
      </c>
      <c r="F12" s="5">
        <v>67</v>
      </c>
      <c r="G12" s="3">
        <v>2</v>
      </c>
      <c r="H12" s="9">
        <f t="shared" si="0"/>
        <v>0.04</v>
      </c>
      <c r="I12" s="9">
        <f t="shared" si="1"/>
        <v>0.22</v>
      </c>
    </row>
    <row r="13" spans="1:9" x14ac:dyDescent="0.2">
      <c r="A13" s="5">
        <v>69</v>
      </c>
      <c r="B13" s="3">
        <v>1</v>
      </c>
      <c r="C13" s="3">
        <v>1</v>
      </c>
      <c r="F13" s="5">
        <v>69</v>
      </c>
      <c r="G13" s="3">
        <v>1</v>
      </c>
      <c r="H13" s="9">
        <f t="shared" si="0"/>
        <v>0.02</v>
      </c>
      <c r="I13" s="9">
        <f t="shared" si="1"/>
        <v>0.24</v>
      </c>
    </row>
    <row r="14" spans="1:9" x14ac:dyDescent="0.2">
      <c r="A14" s="5">
        <v>70</v>
      </c>
      <c r="B14" s="3">
        <v>5</v>
      </c>
      <c r="C14" s="3">
        <v>5</v>
      </c>
      <c r="F14" s="5">
        <v>70</v>
      </c>
      <c r="G14" s="3">
        <v>5</v>
      </c>
      <c r="H14" s="9">
        <f t="shared" si="0"/>
        <v>0.1</v>
      </c>
      <c r="I14" s="9">
        <f t="shared" si="1"/>
        <v>0.33999999999999997</v>
      </c>
    </row>
    <row r="15" spans="1:9" x14ac:dyDescent="0.2">
      <c r="A15" s="5">
        <v>71</v>
      </c>
      <c r="B15" s="3">
        <v>1</v>
      </c>
      <c r="C15" s="3">
        <v>1</v>
      </c>
      <c r="F15" s="5">
        <v>71</v>
      </c>
      <c r="G15" s="3">
        <v>1</v>
      </c>
      <c r="H15" s="9">
        <f t="shared" si="0"/>
        <v>0.02</v>
      </c>
      <c r="I15" s="9">
        <f t="shared" si="1"/>
        <v>0.36</v>
      </c>
    </row>
    <row r="16" spans="1:9" x14ac:dyDescent="0.2">
      <c r="A16" s="5">
        <v>72</v>
      </c>
      <c r="B16" s="3">
        <v>1</v>
      </c>
      <c r="C16" s="3">
        <v>1</v>
      </c>
      <c r="F16" s="5">
        <v>72</v>
      </c>
      <c r="G16" s="3">
        <v>1</v>
      </c>
      <c r="H16" s="9">
        <f t="shared" si="0"/>
        <v>0.02</v>
      </c>
      <c r="I16" s="9">
        <f t="shared" si="1"/>
        <v>0.38</v>
      </c>
    </row>
    <row r="17" spans="1:9" x14ac:dyDescent="0.2">
      <c r="A17" s="5">
        <v>73</v>
      </c>
      <c r="B17" s="3">
        <v>1</v>
      </c>
      <c r="C17" s="3">
        <v>1</v>
      </c>
      <c r="F17" s="5">
        <v>73</v>
      </c>
      <c r="G17" s="3">
        <v>1</v>
      </c>
      <c r="H17" s="9">
        <f t="shared" si="0"/>
        <v>0.02</v>
      </c>
      <c r="I17" s="9">
        <f t="shared" si="1"/>
        <v>0.4</v>
      </c>
    </row>
    <row r="18" spans="1:9" x14ac:dyDescent="0.2">
      <c r="A18" s="5">
        <v>76</v>
      </c>
      <c r="B18" s="3">
        <v>5</v>
      </c>
      <c r="C18" s="3">
        <v>5</v>
      </c>
      <c r="F18" s="5">
        <v>76</v>
      </c>
      <c r="G18" s="3">
        <v>5</v>
      </c>
      <c r="H18" s="9">
        <f t="shared" si="0"/>
        <v>0.1</v>
      </c>
      <c r="I18" s="9">
        <f t="shared" si="1"/>
        <v>0.5</v>
      </c>
    </row>
    <row r="19" spans="1:9" x14ac:dyDescent="0.2">
      <c r="A19" s="5">
        <v>77</v>
      </c>
      <c r="B19" s="3">
        <v>2</v>
      </c>
      <c r="C19" s="3">
        <v>2</v>
      </c>
      <c r="F19" s="5">
        <v>77</v>
      </c>
      <c r="G19" s="3">
        <v>2</v>
      </c>
      <c r="H19" s="9">
        <f t="shared" si="0"/>
        <v>0.04</v>
      </c>
      <c r="I19" s="9">
        <f t="shared" si="1"/>
        <v>0.54</v>
      </c>
    </row>
    <row r="20" spans="1:9" x14ac:dyDescent="0.2">
      <c r="A20" s="5">
        <v>79</v>
      </c>
      <c r="B20" s="3">
        <v>1</v>
      </c>
      <c r="C20" s="3">
        <v>1</v>
      </c>
      <c r="F20" s="5">
        <v>79</v>
      </c>
      <c r="G20" s="3">
        <v>1</v>
      </c>
      <c r="H20" s="9">
        <f t="shared" si="0"/>
        <v>0.02</v>
      </c>
      <c r="I20" s="9">
        <f t="shared" si="1"/>
        <v>0.56000000000000005</v>
      </c>
    </row>
    <row r="21" spans="1:9" x14ac:dyDescent="0.2">
      <c r="A21" s="5">
        <v>80</v>
      </c>
      <c r="B21" s="3">
        <v>2</v>
      </c>
      <c r="C21" s="3">
        <v>2</v>
      </c>
      <c r="F21" s="5">
        <v>80</v>
      </c>
      <c r="G21" s="3">
        <v>2</v>
      </c>
      <c r="H21" s="9">
        <f t="shared" si="0"/>
        <v>0.04</v>
      </c>
      <c r="I21" s="9">
        <f t="shared" si="1"/>
        <v>0.60000000000000009</v>
      </c>
    </row>
    <row r="22" spans="1:9" x14ac:dyDescent="0.2">
      <c r="A22" s="5">
        <v>81</v>
      </c>
      <c r="B22" s="3">
        <v>1</v>
      </c>
      <c r="C22" s="3">
        <v>1</v>
      </c>
      <c r="F22" s="5">
        <v>81</v>
      </c>
      <c r="G22" s="3">
        <v>1</v>
      </c>
      <c r="H22" s="9">
        <f t="shared" si="0"/>
        <v>0.02</v>
      </c>
      <c r="I22" s="9">
        <f t="shared" si="1"/>
        <v>0.62000000000000011</v>
      </c>
    </row>
    <row r="23" spans="1:9" x14ac:dyDescent="0.2">
      <c r="A23" s="5">
        <v>85</v>
      </c>
      <c r="B23" s="3">
        <v>2</v>
      </c>
      <c r="C23" s="3">
        <v>2</v>
      </c>
      <c r="F23" s="5">
        <v>85</v>
      </c>
      <c r="G23" s="3">
        <v>2</v>
      </c>
      <c r="H23" s="9">
        <f t="shared" si="0"/>
        <v>0.04</v>
      </c>
      <c r="I23" s="9">
        <f t="shared" si="1"/>
        <v>0.66000000000000014</v>
      </c>
    </row>
    <row r="24" spans="1:9" x14ac:dyDescent="0.2">
      <c r="A24" s="5">
        <v>86</v>
      </c>
      <c r="B24" s="3">
        <v>1</v>
      </c>
      <c r="C24" s="3">
        <v>1</v>
      </c>
      <c r="F24" s="5">
        <v>86</v>
      </c>
      <c r="G24" s="3">
        <v>1</v>
      </c>
      <c r="H24" s="9">
        <f t="shared" si="0"/>
        <v>0.02</v>
      </c>
      <c r="I24" s="9">
        <f t="shared" si="1"/>
        <v>0.68000000000000016</v>
      </c>
    </row>
    <row r="25" spans="1:9" x14ac:dyDescent="0.2">
      <c r="A25" s="5">
        <v>87</v>
      </c>
      <c r="B25" s="3">
        <v>1</v>
      </c>
      <c r="C25" s="3">
        <v>1</v>
      </c>
      <c r="F25" s="5">
        <v>87</v>
      </c>
      <c r="G25" s="3">
        <v>1</v>
      </c>
      <c r="H25" s="9">
        <f t="shared" si="0"/>
        <v>0.02</v>
      </c>
      <c r="I25" s="9">
        <f t="shared" si="1"/>
        <v>0.70000000000000018</v>
      </c>
    </row>
    <row r="26" spans="1:9" x14ac:dyDescent="0.2">
      <c r="A26" s="5">
        <v>88</v>
      </c>
      <c r="B26" s="3">
        <v>2</v>
      </c>
      <c r="C26" s="3">
        <v>2</v>
      </c>
      <c r="F26" s="5">
        <v>88</v>
      </c>
      <c r="G26" s="3">
        <v>2</v>
      </c>
      <c r="H26" s="9">
        <f t="shared" si="0"/>
        <v>0.04</v>
      </c>
      <c r="I26" s="9">
        <f t="shared" si="1"/>
        <v>0.74000000000000021</v>
      </c>
    </row>
    <row r="27" spans="1:9" x14ac:dyDescent="0.2">
      <c r="A27" s="5">
        <v>89</v>
      </c>
      <c r="B27" s="3">
        <v>1</v>
      </c>
      <c r="C27" s="3">
        <v>1</v>
      </c>
      <c r="F27" s="5">
        <v>89</v>
      </c>
      <c r="G27" s="3">
        <v>1</v>
      </c>
      <c r="H27" s="9">
        <f t="shared" si="0"/>
        <v>0.02</v>
      </c>
      <c r="I27" s="9">
        <f t="shared" si="1"/>
        <v>0.76000000000000023</v>
      </c>
    </row>
    <row r="28" spans="1:9" x14ac:dyDescent="0.2">
      <c r="A28" s="5">
        <v>90</v>
      </c>
      <c r="B28" s="3">
        <v>2</v>
      </c>
      <c r="C28" s="3">
        <v>2</v>
      </c>
      <c r="F28" s="5">
        <v>90</v>
      </c>
      <c r="G28" s="3">
        <v>2</v>
      </c>
      <c r="H28" s="9">
        <f t="shared" si="0"/>
        <v>0.04</v>
      </c>
      <c r="I28" s="9">
        <f t="shared" si="1"/>
        <v>0.80000000000000027</v>
      </c>
    </row>
    <row r="29" spans="1:9" x14ac:dyDescent="0.2">
      <c r="A29" s="5">
        <v>91</v>
      </c>
      <c r="B29" s="3">
        <v>2</v>
      </c>
      <c r="C29" s="3">
        <v>2</v>
      </c>
      <c r="F29" s="5">
        <v>91</v>
      </c>
      <c r="G29" s="3">
        <v>2</v>
      </c>
      <c r="H29" s="9">
        <f t="shared" si="0"/>
        <v>0.04</v>
      </c>
      <c r="I29" s="9">
        <f t="shared" si="1"/>
        <v>0.8400000000000003</v>
      </c>
    </row>
    <row r="30" spans="1:9" x14ac:dyDescent="0.2">
      <c r="A30" s="5">
        <v>92</v>
      </c>
      <c r="B30" s="3">
        <v>2</v>
      </c>
      <c r="C30" s="3">
        <v>2</v>
      </c>
      <c r="F30" s="5">
        <v>92</v>
      </c>
      <c r="G30" s="3">
        <v>2</v>
      </c>
      <c r="H30" s="9">
        <f t="shared" si="0"/>
        <v>0.04</v>
      </c>
      <c r="I30" s="9">
        <f t="shared" si="1"/>
        <v>0.88000000000000034</v>
      </c>
    </row>
    <row r="31" spans="1:9" x14ac:dyDescent="0.2">
      <c r="A31" s="5">
        <v>93</v>
      </c>
      <c r="B31" s="3">
        <v>1</v>
      </c>
      <c r="C31" s="3">
        <v>1</v>
      </c>
      <c r="F31" s="5">
        <v>93</v>
      </c>
      <c r="G31" s="3">
        <v>1</v>
      </c>
      <c r="H31" s="9">
        <f t="shared" si="0"/>
        <v>0.02</v>
      </c>
      <c r="I31" s="9">
        <f t="shared" si="1"/>
        <v>0.90000000000000036</v>
      </c>
    </row>
    <row r="32" spans="1:9" x14ac:dyDescent="0.2">
      <c r="A32" s="5">
        <v>94</v>
      </c>
      <c r="B32" s="3">
        <v>3</v>
      </c>
      <c r="C32" s="3">
        <v>3</v>
      </c>
      <c r="F32" s="5">
        <v>94</v>
      </c>
      <c r="G32" s="3">
        <v>3</v>
      </c>
      <c r="H32" s="9">
        <f t="shared" si="0"/>
        <v>0.06</v>
      </c>
      <c r="I32" s="9">
        <f t="shared" si="1"/>
        <v>0.96000000000000041</v>
      </c>
    </row>
    <row r="33" spans="1:9" x14ac:dyDescent="0.2">
      <c r="A33" s="5">
        <v>96</v>
      </c>
      <c r="B33" s="3">
        <v>1</v>
      </c>
      <c r="C33" s="3">
        <v>1</v>
      </c>
      <c r="F33" s="5">
        <v>96</v>
      </c>
      <c r="G33" s="3">
        <v>1</v>
      </c>
      <c r="H33" s="9">
        <f t="shared" si="0"/>
        <v>0.02</v>
      </c>
      <c r="I33" s="9">
        <f t="shared" si="1"/>
        <v>0.98000000000000043</v>
      </c>
    </row>
    <row r="34" spans="1:9" x14ac:dyDescent="0.2">
      <c r="A34" s="5">
        <v>98</v>
      </c>
      <c r="B34" s="3">
        <v>1</v>
      </c>
      <c r="C34" s="3">
        <v>1</v>
      </c>
      <c r="F34" s="5">
        <v>98</v>
      </c>
      <c r="G34" s="3">
        <v>1</v>
      </c>
      <c r="H34" s="9">
        <f t="shared" si="0"/>
        <v>0.02</v>
      </c>
      <c r="I34" s="9">
        <f t="shared" si="1"/>
        <v>1.0000000000000004</v>
      </c>
    </row>
    <row r="35" spans="1:9" x14ac:dyDescent="0.2">
      <c r="A35" s="5" t="s">
        <v>4</v>
      </c>
      <c r="B35" s="3">
        <v>50</v>
      </c>
      <c r="C35" s="3">
        <v>50</v>
      </c>
      <c r="G35" s="6">
        <v>50</v>
      </c>
    </row>
  </sheetData>
  <pageMargins left="0.7" right="0.7" top="0.75" bottom="0.75" header="0.3" footer="0.3"/>
  <pageSetup orientation="portrait" horizontalDpi="0" verticalDpi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zoomScale="91" workbookViewId="0">
      <selection activeCell="E3" sqref="E3:E4"/>
    </sheetView>
  </sheetViews>
  <sheetFormatPr baseColWidth="10" defaultColWidth="8.83203125" defaultRowHeight="15" x14ac:dyDescent="0.2"/>
  <cols>
    <col min="5" max="5" width="24.6640625" customWidth="1"/>
    <col min="7" max="7" width="21.6640625" customWidth="1"/>
  </cols>
  <sheetData>
    <row r="1" spans="1:12" ht="25" customHeight="1" x14ac:dyDescent="0.2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t="s">
        <v>0</v>
      </c>
      <c r="B2" t="s">
        <v>2</v>
      </c>
      <c r="C2" t="s">
        <v>3</v>
      </c>
      <c r="E2" s="13"/>
      <c r="F2" s="13"/>
    </row>
    <row r="3" spans="1:12" x14ac:dyDescent="0.2">
      <c r="A3">
        <v>1</v>
      </c>
      <c r="B3">
        <v>70</v>
      </c>
      <c r="C3">
        <v>19</v>
      </c>
      <c r="E3" s="13"/>
      <c r="F3" s="13"/>
    </row>
    <row r="4" spans="1:12" x14ac:dyDescent="0.2">
      <c r="A4">
        <v>2</v>
      </c>
      <c r="B4">
        <v>79</v>
      </c>
      <c r="C4">
        <v>19</v>
      </c>
      <c r="E4" s="13"/>
      <c r="F4" s="13"/>
    </row>
    <row r="5" spans="1:12" x14ac:dyDescent="0.2">
      <c r="A5">
        <v>3</v>
      </c>
      <c r="B5">
        <v>80</v>
      </c>
      <c r="C5">
        <v>21</v>
      </c>
      <c r="E5" s="13"/>
      <c r="F5" s="13"/>
    </row>
    <row r="6" spans="1:12" x14ac:dyDescent="0.2">
      <c r="A6">
        <v>4</v>
      </c>
      <c r="B6">
        <v>86</v>
      </c>
      <c r="C6">
        <v>20</v>
      </c>
      <c r="E6" s="13"/>
      <c r="F6" s="13"/>
    </row>
    <row r="7" spans="1:12" x14ac:dyDescent="0.2">
      <c r="A7">
        <v>5</v>
      </c>
      <c r="B7">
        <v>85</v>
      </c>
      <c r="C7">
        <v>20</v>
      </c>
      <c r="E7" s="13"/>
      <c r="F7" s="13"/>
    </row>
    <row r="8" spans="1:12" x14ac:dyDescent="0.2">
      <c r="A8">
        <v>6</v>
      </c>
      <c r="B8">
        <v>88</v>
      </c>
      <c r="C8">
        <v>23</v>
      </c>
      <c r="E8" s="13"/>
      <c r="F8" s="13"/>
    </row>
    <row r="9" spans="1:12" x14ac:dyDescent="0.2">
      <c r="A9">
        <v>7</v>
      </c>
      <c r="B9">
        <v>90</v>
      </c>
      <c r="C9">
        <v>21</v>
      </c>
      <c r="E9" s="13"/>
      <c r="F9" s="13"/>
    </row>
    <row r="10" spans="1:12" x14ac:dyDescent="0.2">
      <c r="A10">
        <v>8</v>
      </c>
      <c r="B10">
        <v>92</v>
      </c>
      <c r="C10">
        <v>19</v>
      </c>
      <c r="E10" s="16"/>
      <c r="F10" s="16"/>
    </row>
    <row r="11" spans="1:12" x14ac:dyDescent="0.2">
      <c r="A11">
        <v>9</v>
      </c>
      <c r="B11">
        <v>96</v>
      </c>
      <c r="C11">
        <v>18</v>
      </c>
      <c r="E11" s="10"/>
      <c r="F11" s="10"/>
      <c r="G11" s="12"/>
    </row>
    <row r="12" spans="1:12" x14ac:dyDescent="0.2">
      <c r="A12">
        <v>10</v>
      </c>
      <c r="B12">
        <v>56</v>
      </c>
      <c r="C12">
        <v>24</v>
      </c>
      <c r="E12" s="10"/>
      <c r="F12" s="10"/>
      <c r="G12" s="12"/>
    </row>
    <row r="13" spans="1:12" x14ac:dyDescent="0.2">
      <c r="A13">
        <v>11</v>
      </c>
      <c r="B13">
        <v>67</v>
      </c>
      <c r="C13">
        <v>24</v>
      </c>
      <c r="E13" s="10"/>
      <c r="F13" s="10"/>
      <c r="G13" s="12"/>
    </row>
    <row r="14" spans="1:12" x14ac:dyDescent="0.2">
      <c r="A14">
        <v>12</v>
      </c>
      <c r="B14">
        <v>53</v>
      </c>
      <c r="C14">
        <v>24</v>
      </c>
      <c r="E14" s="10"/>
      <c r="F14" s="10"/>
      <c r="G14" s="12"/>
    </row>
    <row r="15" spans="1:12" x14ac:dyDescent="0.2">
      <c r="A15">
        <v>13</v>
      </c>
      <c r="B15">
        <v>45</v>
      </c>
      <c r="C15">
        <v>19</v>
      </c>
      <c r="E15" s="10"/>
      <c r="F15" s="10"/>
      <c r="G15" s="12"/>
    </row>
    <row r="16" spans="1:12" x14ac:dyDescent="0.2">
      <c r="A16">
        <v>14</v>
      </c>
      <c r="B16">
        <v>90</v>
      </c>
      <c r="C16">
        <v>18</v>
      </c>
      <c r="E16" s="10"/>
      <c r="F16" s="10"/>
      <c r="G16" s="12"/>
    </row>
    <row r="17" spans="1:7" x14ac:dyDescent="0.2">
      <c r="A17">
        <v>15</v>
      </c>
      <c r="B17">
        <v>91</v>
      </c>
      <c r="C17">
        <v>20</v>
      </c>
      <c r="E17" s="10"/>
      <c r="F17" s="10"/>
      <c r="G17" s="12"/>
    </row>
    <row r="18" spans="1:7" x14ac:dyDescent="0.2">
      <c r="A18">
        <v>16</v>
      </c>
      <c r="B18">
        <v>92</v>
      </c>
      <c r="C18">
        <v>21</v>
      </c>
      <c r="E18" s="10"/>
      <c r="F18" s="10"/>
      <c r="G18" s="12"/>
    </row>
    <row r="19" spans="1:7" x14ac:dyDescent="0.2">
      <c r="A19">
        <v>17</v>
      </c>
      <c r="B19">
        <v>93</v>
      </c>
      <c r="C19">
        <v>23</v>
      </c>
      <c r="E19" s="10"/>
      <c r="F19" s="10"/>
      <c r="G19" s="12"/>
    </row>
    <row r="20" spans="1:7" x14ac:dyDescent="0.2">
      <c r="A20">
        <v>18</v>
      </c>
      <c r="B20">
        <v>94</v>
      </c>
      <c r="C20">
        <v>25</v>
      </c>
      <c r="E20" s="10"/>
      <c r="F20" s="10"/>
      <c r="G20" s="12"/>
    </row>
    <row r="21" spans="1:7" x14ac:dyDescent="0.2">
      <c r="A21">
        <v>19</v>
      </c>
      <c r="B21">
        <v>87</v>
      </c>
      <c r="C21">
        <v>25</v>
      </c>
      <c r="E21" s="10"/>
      <c r="F21" s="10"/>
      <c r="G21" s="12"/>
    </row>
    <row r="22" spans="1:7" x14ac:dyDescent="0.2">
      <c r="A22">
        <v>20</v>
      </c>
      <c r="B22">
        <v>76</v>
      </c>
      <c r="C22">
        <v>23</v>
      </c>
      <c r="E22" s="10"/>
      <c r="F22" s="10"/>
      <c r="G22" s="12"/>
    </row>
    <row r="23" spans="1:7" x14ac:dyDescent="0.2">
      <c r="A23">
        <v>21</v>
      </c>
      <c r="B23">
        <v>88</v>
      </c>
      <c r="C23">
        <v>21</v>
      </c>
      <c r="E23" s="10"/>
      <c r="F23" s="10"/>
      <c r="G23" s="12"/>
    </row>
    <row r="24" spans="1:7" x14ac:dyDescent="0.2">
      <c r="A24">
        <v>22</v>
      </c>
      <c r="B24">
        <v>89</v>
      </c>
      <c r="C24">
        <v>20</v>
      </c>
      <c r="E24" s="10"/>
      <c r="F24" s="10"/>
      <c r="G24" s="12"/>
    </row>
    <row r="25" spans="1:7" x14ac:dyDescent="0.2">
      <c r="A25">
        <v>23</v>
      </c>
      <c r="B25">
        <v>94</v>
      </c>
      <c r="C25">
        <v>19</v>
      </c>
      <c r="E25" s="17"/>
      <c r="F25" s="17"/>
      <c r="G25" s="12"/>
    </row>
    <row r="26" spans="1:7" x14ac:dyDescent="0.2">
      <c r="A26">
        <v>24</v>
      </c>
      <c r="B26">
        <v>77</v>
      </c>
      <c r="C26">
        <v>19</v>
      </c>
      <c r="E26" s="14"/>
      <c r="F26" s="15"/>
      <c r="G26" s="12"/>
    </row>
    <row r="27" spans="1:7" x14ac:dyDescent="0.2">
      <c r="A27">
        <v>25</v>
      </c>
      <c r="B27">
        <v>76</v>
      </c>
      <c r="C27">
        <v>18</v>
      </c>
      <c r="E27" s="13"/>
      <c r="F27" s="13"/>
    </row>
    <row r="28" spans="1:7" x14ac:dyDescent="0.2">
      <c r="A28">
        <v>26</v>
      </c>
      <c r="B28">
        <v>67</v>
      </c>
      <c r="C28">
        <v>21</v>
      </c>
      <c r="E28" s="13"/>
      <c r="F28" s="13"/>
    </row>
    <row r="29" spans="1:7" x14ac:dyDescent="0.2">
      <c r="A29">
        <v>27</v>
      </c>
      <c r="B29">
        <v>64</v>
      </c>
      <c r="C29">
        <v>25</v>
      </c>
      <c r="E29" s="13"/>
      <c r="F29" s="13"/>
    </row>
    <row r="30" spans="1:7" x14ac:dyDescent="0.2">
      <c r="A30">
        <v>28</v>
      </c>
      <c r="B30">
        <v>69</v>
      </c>
      <c r="C30">
        <v>23</v>
      </c>
      <c r="E30" s="13"/>
      <c r="F30" s="13"/>
    </row>
    <row r="31" spans="1:7" x14ac:dyDescent="0.2">
      <c r="A31">
        <v>29</v>
      </c>
      <c r="B31">
        <v>70</v>
      </c>
      <c r="C31">
        <v>23</v>
      </c>
    </row>
    <row r="32" spans="1:7" x14ac:dyDescent="0.2">
      <c r="A32">
        <v>30</v>
      </c>
      <c r="B32">
        <v>70</v>
      </c>
      <c r="C32">
        <v>22</v>
      </c>
    </row>
    <row r="33" spans="1:3" x14ac:dyDescent="0.2">
      <c r="A33">
        <v>31</v>
      </c>
      <c r="B33">
        <v>70</v>
      </c>
      <c r="C33">
        <v>21</v>
      </c>
    </row>
    <row r="34" spans="1:3" x14ac:dyDescent="0.2">
      <c r="A34">
        <v>32</v>
      </c>
      <c r="B34">
        <v>73</v>
      </c>
      <c r="C34">
        <v>21</v>
      </c>
    </row>
    <row r="35" spans="1:3" x14ac:dyDescent="0.2">
      <c r="A35">
        <v>33</v>
      </c>
      <c r="B35">
        <v>72</v>
      </c>
      <c r="C35">
        <v>20</v>
      </c>
    </row>
    <row r="36" spans="1:3" x14ac:dyDescent="0.2">
      <c r="A36">
        <v>34</v>
      </c>
      <c r="B36">
        <v>85</v>
      </c>
      <c r="C36">
        <v>22</v>
      </c>
    </row>
    <row r="37" spans="1:3" x14ac:dyDescent="0.2">
      <c r="A37">
        <v>35</v>
      </c>
      <c r="B37">
        <v>76</v>
      </c>
      <c r="C37">
        <v>20</v>
      </c>
    </row>
    <row r="38" spans="1:3" x14ac:dyDescent="0.2">
      <c r="A38">
        <v>36</v>
      </c>
      <c r="B38">
        <v>66</v>
      </c>
      <c r="C38">
        <v>20</v>
      </c>
    </row>
    <row r="39" spans="1:3" x14ac:dyDescent="0.2">
      <c r="A39">
        <v>37</v>
      </c>
      <c r="B39">
        <v>76</v>
      </c>
      <c r="C39">
        <v>19</v>
      </c>
    </row>
    <row r="40" spans="1:3" x14ac:dyDescent="0.2">
      <c r="A40">
        <v>38</v>
      </c>
      <c r="B40">
        <v>77</v>
      </c>
      <c r="C40">
        <v>18</v>
      </c>
    </row>
    <row r="41" spans="1:3" x14ac:dyDescent="0.2">
      <c r="A41">
        <v>39</v>
      </c>
      <c r="B41">
        <v>70</v>
      </c>
      <c r="C41">
        <v>24</v>
      </c>
    </row>
    <row r="42" spans="1:3" x14ac:dyDescent="0.2">
      <c r="A42">
        <v>40</v>
      </c>
      <c r="B42">
        <v>60</v>
      </c>
      <c r="C42">
        <v>25</v>
      </c>
    </row>
    <row r="43" spans="1:3" x14ac:dyDescent="0.2">
      <c r="A43">
        <v>41</v>
      </c>
      <c r="B43">
        <v>64</v>
      </c>
      <c r="C43">
        <v>23</v>
      </c>
    </row>
    <row r="44" spans="1:3" x14ac:dyDescent="0.2">
      <c r="A44">
        <v>42</v>
      </c>
      <c r="B44">
        <v>91</v>
      </c>
      <c r="C44">
        <v>22</v>
      </c>
    </row>
    <row r="45" spans="1:3" x14ac:dyDescent="0.2">
      <c r="A45">
        <v>43</v>
      </c>
      <c r="B45">
        <v>98</v>
      </c>
      <c r="C45">
        <v>23</v>
      </c>
    </row>
    <row r="46" spans="1:3" x14ac:dyDescent="0.2">
      <c r="A46">
        <v>44</v>
      </c>
      <c r="B46">
        <v>94</v>
      </c>
      <c r="C46">
        <v>23</v>
      </c>
    </row>
    <row r="47" spans="1:3" x14ac:dyDescent="0.2">
      <c r="A47">
        <v>45</v>
      </c>
      <c r="B47">
        <v>56</v>
      </c>
      <c r="C47">
        <v>23</v>
      </c>
    </row>
    <row r="48" spans="1:3" x14ac:dyDescent="0.2">
      <c r="A48">
        <v>46</v>
      </c>
      <c r="B48">
        <v>50</v>
      </c>
      <c r="C48">
        <v>24</v>
      </c>
    </row>
    <row r="49" spans="1:3" x14ac:dyDescent="0.2">
      <c r="A49">
        <v>47</v>
      </c>
      <c r="B49">
        <v>76</v>
      </c>
      <c r="C49">
        <v>20</v>
      </c>
    </row>
    <row r="50" spans="1:3" x14ac:dyDescent="0.2">
      <c r="A50">
        <v>48</v>
      </c>
      <c r="B50">
        <v>71</v>
      </c>
      <c r="C50">
        <v>20</v>
      </c>
    </row>
    <row r="51" spans="1:3" x14ac:dyDescent="0.2">
      <c r="A51">
        <v>49</v>
      </c>
      <c r="B51">
        <v>80</v>
      </c>
      <c r="C51">
        <v>21</v>
      </c>
    </row>
    <row r="52" spans="1:3" x14ac:dyDescent="0.2">
      <c r="A52">
        <v>50</v>
      </c>
      <c r="B52">
        <v>81</v>
      </c>
      <c r="C52">
        <v>20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/>
  </sheetViews>
  <sheetFormatPr baseColWidth="10" defaultRowHeight="15" x14ac:dyDescent="0.2"/>
  <sheetData>
    <row r="1" spans="1:9" x14ac:dyDescent="0.2">
      <c r="A1" t="s">
        <v>45</v>
      </c>
      <c r="E1" t="s">
        <v>77</v>
      </c>
      <c r="F1" s="13">
        <f>CORREL(C1:C50,D1:D50)</f>
        <v>0.32557294052512342</v>
      </c>
    </row>
    <row r="2" spans="1:9" ht="16" thickBot="1" x14ac:dyDescent="0.25">
      <c r="E2" t="s">
        <v>78</v>
      </c>
      <c r="F2" s="13">
        <f>COVAR(C1:C50,D1:D50 )</f>
        <v>45708.29606968171</v>
      </c>
    </row>
    <row r="3" spans="1:9" x14ac:dyDescent="0.2">
      <c r="A3" s="11" t="s">
        <v>46</v>
      </c>
      <c r="B3" s="11"/>
    </row>
    <row r="4" spans="1:9" x14ac:dyDescent="0.2">
      <c r="A4" s="10" t="s">
        <v>47</v>
      </c>
      <c r="B4" s="10">
        <v>0.25300076897229873</v>
      </c>
    </row>
    <row r="5" spans="1:9" x14ac:dyDescent="0.2">
      <c r="A5" s="10" t="s">
        <v>48</v>
      </c>
      <c r="B5" s="10">
        <v>6.4009389100574465E-2</v>
      </c>
    </row>
    <row r="6" spans="1:9" x14ac:dyDescent="0.2">
      <c r="A6" s="10" t="s">
        <v>49</v>
      </c>
      <c r="B6" s="10">
        <v>4.4509584706836434E-2</v>
      </c>
    </row>
    <row r="7" spans="1:9" x14ac:dyDescent="0.2">
      <c r="A7" s="10" t="s">
        <v>28</v>
      </c>
      <c r="B7" s="10">
        <v>12.787703454721147</v>
      </c>
    </row>
    <row r="8" spans="1:9" ht="16" thickBot="1" x14ac:dyDescent="0.25">
      <c r="A8" s="25" t="s">
        <v>50</v>
      </c>
      <c r="B8" s="25">
        <v>50</v>
      </c>
    </row>
    <row r="10" spans="1:9" ht="16" thickBot="1" x14ac:dyDescent="0.25">
      <c r="A10" t="s">
        <v>51</v>
      </c>
    </row>
    <row r="11" spans="1:9" x14ac:dyDescent="0.2">
      <c r="A11" s="27"/>
      <c r="B11" s="27" t="s">
        <v>56</v>
      </c>
      <c r="C11" s="27" t="s">
        <v>57</v>
      </c>
      <c r="D11" s="27" t="s">
        <v>58</v>
      </c>
      <c r="E11" s="27" t="s">
        <v>59</v>
      </c>
      <c r="F11" s="27" t="s">
        <v>60</v>
      </c>
    </row>
    <row r="12" spans="1:9" x14ac:dyDescent="0.2">
      <c r="A12" s="10" t="s">
        <v>52</v>
      </c>
      <c r="B12" s="10">
        <v>1</v>
      </c>
      <c r="C12" s="10">
        <v>536.78273699741749</v>
      </c>
      <c r="D12" s="10">
        <v>536.78273699741749</v>
      </c>
      <c r="E12" s="10">
        <v>3.2825657021015959</v>
      </c>
      <c r="F12" s="10">
        <v>7.6278051796664761E-2</v>
      </c>
    </row>
    <row r="13" spans="1:9" x14ac:dyDescent="0.2">
      <c r="A13" s="10" t="s">
        <v>53</v>
      </c>
      <c r="B13" s="10">
        <v>48</v>
      </c>
      <c r="C13" s="10">
        <v>7849.2172630025825</v>
      </c>
      <c r="D13" s="10">
        <v>163.52535964588714</v>
      </c>
      <c r="E13" s="10"/>
      <c r="F13" s="10"/>
    </row>
    <row r="14" spans="1:9" ht="16" thickBot="1" x14ac:dyDescent="0.25">
      <c r="A14" s="25" t="s">
        <v>54</v>
      </c>
      <c r="B14" s="25">
        <v>49</v>
      </c>
      <c r="C14" s="25">
        <v>8386</v>
      </c>
      <c r="D14" s="25"/>
      <c r="E14" s="25"/>
      <c r="F14" s="25"/>
    </row>
    <row r="15" spans="1:9" ht="16" thickBot="1" x14ac:dyDescent="0.25"/>
    <row r="16" spans="1:9" x14ac:dyDescent="0.2">
      <c r="A16" s="27"/>
      <c r="B16" s="27" t="s">
        <v>61</v>
      </c>
      <c r="C16" s="27" t="s">
        <v>28</v>
      </c>
      <c r="D16" s="27" t="s">
        <v>62</v>
      </c>
      <c r="E16" s="27" t="s">
        <v>63</v>
      </c>
      <c r="F16" s="27" t="s">
        <v>64</v>
      </c>
      <c r="G16" s="27" t="s">
        <v>65</v>
      </c>
      <c r="H16" s="27" t="s">
        <v>66</v>
      </c>
      <c r="I16" s="27" t="s">
        <v>67</v>
      </c>
    </row>
    <row r="17" spans="1:9" x14ac:dyDescent="0.2">
      <c r="A17" s="10" t="s">
        <v>55</v>
      </c>
      <c r="B17" s="10">
        <v>110.7410549612689</v>
      </c>
      <c r="C17" s="10">
        <v>18.600831945641957</v>
      </c>
      <c r="D17" s="10">
        <v>5.9535538671008066</v>
      </c>
      <c r="E17" s="10">
        <v>2.9519210360205942E-7</v>
      </c>
      <c r="F17" s="10">
        <v>73.34157573063402</v>
      </c>
      <c r="G17" s="10">
        <v>148.14053419190378</v>
      </c>
      <c r="H17" s="10">
        <v>73.34157573063402</v>
      </c>
      <c r="I17" s="10">
        <v>148.14053419190378</v>
      </c>
    </row>
    <row r="18" spans="1:9" ht="16" thickBot="1" x14ac:dyDescent="0.25">
      <c r="A18" s="25" t="s">
        <v>68</v>
      </c>
      <c r="B18" s="25">
        <v>-1.5732202139431941</v>
      </c>
      <c r="C18" s="25">
        <v>0.8683259980806024</v>
      </c>
      <c r="D18" s="25">
        <v>-1.8117852251582129</v>
      </c>
      <c r="E18" s="25">
        <v>7.6278051796665025E-2</v>
      </c>
      <c r="F18" s="25">
        <v>-3.3191066466328047</v>
      </c>
      <c r="G18" s="25">
        <v>0.17266621874641674</v>
      </c>
      <c r="H18" s="25">
        <v>-3.3191066466328047</v>
      </c>
      <c r="I18" s="25">
        <v>0.17266621874641674</v>
      </c>
    </row>
    <row r="22" spans="1:9" x14ac:dyDescent="0.2">
      <c r="A22" t="s">
        <v>69</v>
      </c>
      <c r="F22" t="s">
        <v>74</v>
      </c>
    </row>
    <row r="23" spans="1:9" ht="16" thickBot="1" x14ac:dyDescent="0.25"/>
    <row r="24" spans="1:9" x14ac:dyDescent="0.2">
      <c r="A24" s="27" t="s">
        <v>70</v>
      </c>
      <c r="B24" s="27" t="s">
        <v>71</v>
      </c>
      <c r="C24" s="27" t="s">
        <v>72</v>
      </c>
      <c r="D24" s="27" t="s">
        <v>73</v>
      </c>
      <c r="F24" s="27" t="s">
        <v>75</v>
      </c>
      <c r="G24" s="27" t="s">
        <v>76</v>
      </c>
    </row>
    <row r="25" spans="1:9" x14ac:dyDescent="0.2">
      <c r="A25" s="10">
        <v>1</v>
      </c>
      <c r="B25" s="10">
        <v>80.849870896348222</v>
      </c>
      <c r="C25" s="10">
        <v>-10.849870896348222</v>
      </c>
      <c r="D25" s="10">
        <v>-0.85725383244179088</v>
      </c>
      <c r="F25" s="10">
        <v>1</v>
      </c>
      <c r="G25" s="10">
        <v>45</v>
      </c>
    </row>
    <row r="26" spans="1:9" x14ac:dyDescent="0.2">
      <c r="A26" s="10">
        <v>2</v>
      </c>
      <c r="B26" s="10">
        <v>80.849870896348222</v>
      </c>
      <c r="C26" s="10">
        <v>-1.8498708963482215</v>
      </c>
      <c r="D26" s="10">
        <v>-0.14615924286719253</v>
      </c>
      <c r="F26" s="10">
        <v>3</v>
      </c>
      <c r="G26" s="10">
        <v>50</v>
      </c>
    </row>
    <row r="27" spans="1:9" x14ac:dyDescent="0.2">
      <c r="A27" s="10">
        <v>3</v>
      </c>
      <c r="B27" s="10">
        <v>77.703430468461818</v>
      </c>
      <c r="C27" s="10">
        <v>2.2965695315381822</v>
      </c>
      <c r="D27" s="10">
        <v>0.18145312982874126</v>
      </c>
      <c r="F27" s="10">
        <v>5</v>
      </c>
      <c r="G27" s="10">
        <v>53</v>
      </c>
    </row>
    <row r="28" spans="1:9" x14ac:dyDescent="0.2">
      <c r="A28" s="10">
        <v>4</v>
      </c>
      <c r="B28" s="10">
        <v>79.27665068240502</v>
      </c>
      <c r="C28" s="10">
        <v>6.7233493175949803</v>
      </c>
      <c r="D28" s="10">
        <v>0.53121525817353976</v>
      </c>
      <c r="F28" s="10">
        <v>7</v>
      </c>
      <c r="G28" s="10">
        <v>56</v>
      </c>
    </row>
    <row r="29" spans="1:9" x14ac:dyDescent="0.2">
      <c r="A29" s="10">
        <v>5</v>
      </c>
      <c r="B29" s="10">
        <v>79.27665068240502</v>
      </c>
      <c r="C29" s="10">
        <v>5.7233493175949803</v>
      </c>
      <c r="D29" s="10">
        <v>0.45220474822080664</v>
      </c>
      <c r="F29" s="10">
        <v>9</v>
      </c>
      <c r="G29" s="10">
        <v>56</v>
      </c>
    </row>
    <row r="30" spans="1:9" x14ac:dyDescent="0.2">
      <c r="A30" s="10">
        <v>6</v>
      </c>
      <c r="B30" s="10">
        <v>74.556990040575442</v>
      </c>
      <c r="C30" s="10">
        <v>13.443009959424558</v>
      </c>
      <c r="D30" s="10">
        <v>1.0621390721938049</v>
      </c>
      <c r="F30" s="10">
        <v>11</v>
      </c>
      <c r="G30" s="10">
        <v>60</v>
      </c>
    </row>
    <row r="31" spans="1:9" x14ac:dyDescent="0.2">
      <c r="A31" s="10">
        <v>7</v>
      </c>
      <c r="B31" s="10">
        <v>77.703430468461818</v>
      </c>
      <c r="C31" s="10">
        <v>12.296569531538182</v>
      </c>
      <c r="D31" s="10">
        <v>0.97155822935607272</v>
      </c>
      <c r="F31" s="10">
        <v>13</v>
      </c>
      <c r="G31" s="10">
        <v>64</v>
      </c>
    </row>
    <row r="32" spans="1:9" x14ac:dyDescent="0.2">
      <c r="A32" s="10">
        <v>8</v>
      </c>
      <c r="B32" s="10">
        <v>80.849870896348222</v>
      </c>
      <c r="C32" s="10">
        <v>11.150129103651778</v>
      </c>
      <c r="D32" s="10">
        <v>0.88097738651833835</v>
      </c>
      <c r="F32" s="10">
        <v>15</v>
      </c>
      <c r="G32" s="10">
        <v>64</v>
      </c>
    </row>
    <row r="33" spans="1:7" x14ac:dyDescent="0.2">
      <c r="A33" s="10">
        <v>9</v>
      </c>
      <c r="B33" s="10">
        <v>82.423091110291409</v>
      </c>
      <c r="C33" s="10">
        <v>13.576908889708591</v>
      </c>
      <c r="D33" s="10">
        <v>1.0727184949576718</v>
      </c>
      <c r="F33" s="10">
        <v>17</v>
      </c>
      <c r="G33" s="10">
        <v>66</v>
      </c>
    </row>
    <row r="34" spans="1:7" x14ac:dyDescent="0.2">
      <c r="A34" s="10">
        <v>10</v>
      </c>
      <c r="B34" s="10">
        <v>72.983769826632241</v>
      </c>
      <c r="C34" s="10">
        <v>-16.983769826632241</v>
      </c>
      <c r="D34" s="10">
        <v>-1.3418963149220555</v>
      </c>
      <c r="F34" s="10">
        <v>19</v>
      </c>
      <c r="G34" s="10">
        <v>67</v>
      </c>
    </row>
    <row r="35" spans="1:7" x14ac:dyDescent="0.2">
      <c r="A35" s="10">
        <v>11</v>
      </c>
      <c r="B35" s="10">
        <v>72.983769826632241</v>
      </c>
      <c r="C35" s="10">
        <v>-5.9837698266322406</v>
      </c>
      <c r="D35" s="10">
        <v>-0.47278070544199097</v>
      </c>
      <c r="F35" s="10">
        <v>21</v>
      </c>
      <c r="G35" s="10">
        <v>67</v>
      </c>
    </row>
    <row r="36" spans="1:7" x14ac:dyDescent="0.2">
      <c r="A36" s="10">
        <v>12</v>
      </c>
      <c r="B36" s="10">
        <v>72.983769826632241</v>
      </c>
      <c r="C36" s="10">
        <v>-19.983769826632241</v>
      </c>
      <c r="D36" s="10">
        <v>-1.5789278447802551</v>
      </c>
      <c r="F36" s="10">
        <v>23</v>
      </c>
      <c r="G36" s="10">
        <v>69</v>
      </c>
    </row>
    <row r="37" spans="1:7" x14ac:dyDescent="0.2">
      <c r="A37" s="10">
        <v>13</v>
      </c>
      <c r="B37" s="10">
        <v>80.849870896348222</v>
      </c>
      <c r="C37" s="10">
        <v>-35.849870896348222</v>
      </c>
      <c r="D37" s="10">
        <v>-2.8325165812601196</v>
      </c>
      <c r="F37" s="10">
        <v>25</v>
      </c>
      <c r="G37" s="10">
        <v>70</v>
      </c>
    </row>
    <row r="38" spans="1:7" x14ac:dyDescent="0.2">
      <c r="A38" s="10">
        <v>14</v>
      </c>
      <c r="B38" s="10">
        <v>82.423091110291409</v>
      </c>
      <c r="C38" s="10">
        <v>7.5769088897085908</v>
      </c>
      <c r="D38" s="10">
        <v>0.59865543524127285</v>
      </c>
      <c r="F38" s="10">
        <v>27</v>
      </c>
      <c r="G38" s="10">
        <v>70</v>
      </c>
    </row>
    <row r="39" spans="1:7" x14ac:dyDescent="0.2">
      <c r="A39" s="10">
        <v>15</v>
      </c>
      <c r="B39" s="10">
        <v>79.27665068240502</v>
      </c>
      <c r="C39" s="10">
        <v>11.72334931759498</v>
      </c>
      <c r="D39" s="10">
        <v>0.92626780793720553</v>
      </c>
      <c r="F39" s="10">
        <v>29</v>
      </c>
      <c r="G39" s="10">
        <v>70</v>
      </c>
    </row>
    <row r="40" spans="1:7" x14ac:dyDescent="0.2">
      <c r="A40" s="10">
        <v>16</v>
      </c>
      <c r="B40" s="10">
        <v>77.703430468461818</v>
      </c>
      <c r="C40" s="10">
        <v>14.296569531538182</v>
      </c>
      <c r="D40" s="10">
        <v>1.1295792492615391</v>
      </c>
      <c r="F40" s="10">
        <v>31</v>
      </c>
      <c r="G40" s="10">
        <v>70</v>
      </c>
    </row>
    <row r="41" spans="1:7" x14ac:dyDescent="0.2">
      <c r="A41" s="10">
        <v>17</v>
      </c>
      <c r="B41" s="10">
        <v>74.556990040575442</v>
      </c>
      <c r="C41" s="10">
        <v>18.443009959424558</v>
      </c>
      <c r="D41" s="10">
        <v>1.4571916219574705</v>
      </c>
      <c r="F41" s="10">
        <v>33</v>
      </c>
      <c r="G41" s="10">
        <v>70</v>
      </c>
    </row>
    <row r="42" spans="1:7" x14ac:dyDescent="0.2">
      <c r="A42" s="10">
        <v>18</v>
      </c>
      <c r="B42" s="10">
        <v>71.410549612689039</v>
      </c>
      <c r="C42" s="10">
        <v>22.589450387310961</v>
      </c>
      <c r="D42" s="10">
        <v>1.7848039946534044</v>
      </c>
      <c r="F42" s="10">
        <v>35</v>
      </c>
      <c r="G42" s="10">
        <v>71</v>
      </c>
    </row>
    <row r="43" spans="1:7" x14ac:dyDescent="0.2">
      <c r="A43" s="10">
        <v>19</v>
      </c>
      <c r="B43" s="10">
        <v>71.410549612689039</v>
      </c>
      <c r="C43" s="10">
        <v>15.589450387310961</v>
      </c>
      <c r="D43" s="10">
        <v>1.2317304249842724</v>
      </c>
      <c r="F43" s="10">
        <v>37</v>
      </c>
      <c r="G43" s="10">
        <v>72</v>
      </c>
    </row>
    <row r="44" spans="1:7" x14ac:dyDescent="0.2">
      <c r="A44" s="10">
        <v>20</v>
      </c>
      <c r="B44" s="10">
        <v>74.556990040575442</v>
      </c>
      <c r="C44" s="10">
        <v>1.4430099594245576</v>
      </c>
      <c r="D44" s="10">
        <v>0.11401295276100706</v>
      </c>
      <c r="F44" s="10">
        <v>39</v>
      </c>
      <c r="G44" s="10">
        <v>73</v>
      </c>
    </row>
    <row r="45" spans="1:7" x14ac:dyDescent="0.2">
      <c r="A45" s="10">
        <v>21</v>
      </c>
      <c r="B45" s="10">
        <v>77.703430468461818</v>
      </c>
      <c r="C45" s="10">
        <v>10.296569531538182</v>
      </c>
      <c r="D45" s="10">
        <v>0.81353720945060648</v>
      </c>
      <c r="F45" s="10">
        <v>41</v>
      </c>
      <c r="G45" s="10">
        <v>76</v>
      </c>
    </row>
    <row r="46" spans="1:7" x14ac:dyDescent="0.2">
      <c r="A46" s="10">
        <v>22</v>
      </c>
      <c r="B46" s="10">
        <v>79.27665068240502</v>
      </c>
      <c r="C46" s="10">
        <v>9.7233493175949803</v>
      </c>
      <c r="D46" s="10">
        <v>0.76824678803173929</v>
      </c>
      <c r="F46" s="10">
        <v>43</v>
      </c>
      <c r="G46" s="10">
        <v>76</v>
      </c>
    </row>
    <row r="47" spans="1:7" x14ac:dyDescent="0.2">
      <c r="A47" s="10">
        <v>23</v>
      </c>
      <c r="B47" s="10">
        <v>80.849870896348222</v>
      </c>
      <c r="C47" s="10">
        <v>13.150129103651778</v>
      </c>
      <c r="D47" s="10">
        <v>1.0389984064238047</v>
      </c>
      <c r="F47" s="10">
        <v>45</v>
      </c>
      <c r="G47" s="10">
        <v>76</v>
      </c>
    </row>
    <row r="48" spans="1:7" x14ac:dyDescent="0.2">
      <c r="A48" s="10">
        <v>24</v>
      </c>
      <c r="B48" s="10">
        <v>80.849870896348222</v>
      </c>
      <c r="C48" s="10">
        <v>-3.8498708963482215</v>
      </c>
      <c r="D48" s="10">
        <v>-0.30418026277265886</v>
      </c>
      <c r="F48" s="10">
        <v>47</v>
      </c>
      <c r="G48" s="10">
        <v>76</v>
      </c>
    </row>
    <row r="49" spans="1:7" x14ac:dyDescent="0.2">
      <c r="A49" s="10">
        <v>25</v>
      </c>
      <c r="B49" s="10">
        <v>82.423091110291409</v>
      </c>
      <c r="C49" s="10">
        <v>-6.4230911102914092</v>
      </c>
      <c r="D49" s="10">
        <v>-0.50749170409699118</v>
      </c>
      <c r="F49" s="10">
        <v>49</v>
      </c>
      <c r="G49" s="10">
        <v>76</v>
      </c>
    </row>
    <row r="50" spans="1:7" x14ac:dyDescent="0.2">
      <c r="A50" s="10">
        <v>26</v>
      </c>
      <c r="B50" s="10">
        <v>77.703430468461818</v>
      </c>
      <c r="C50" s="10">
        <v>-10.703430468461818</v>
      </c>
      <c r="D50" s="10">
        <v>-0.84568349955678968</v>
      </c>
      <c r="F50" s="10">
        <v>51</v>
      </c>
      <c r="G50" s="10">
        <v>77</v>
      </c>
    </row>
    <row r="51" spans="1:7" x14ac:dyDescent="0.2">
      <c r="A51" s="10">
        <v>27</v>
      </c>
      <c r="B51" s="10">
        <v>71.410549612689039</v>
      </c>
      <c r="C51" s="10">
        <v>-7.4105496126890387</v>
      </c>
      <c r="D51" s="10">
        <v>-0.58551130392859008</v>
      </c>
      <c r="F51" s="10">
        <v>53</v>
      </c>
      <c r="G51" s="10">
        <v>77</v>
      </c>
    </row>
    <row r="52" spans="1:7" x14ac:dyDescent="0.2">
      <c r="A52" s="10">
        <v>28</v>
      </c>
      <c r="B52" s="10">
        <v>74.556990040575442</v>
      </c>
      <c r="C52" s="10">
        <v>-5.5569900405754424</v>
      </c>
      <c r="D52" s="10">
        <v>-0.43906061690812498</v>
      </c>
      <c r="F52" s="10">
        <v>55</v>
      </c>
      <c r="G52" s="10">
        <v>79</v>
      </c>
    </row>
    <row r="53" spans="1:7" x14ac:dyDescent="0.2">
      <c r="A53" s="10">
        <v>29</v>
      </c>
      <c r="B53" s="10">
        <v>74.556990040575442</v>
      </c>
      <c r="C53" s="10">
        <v>-4.5569900405754424</v>
      </c>
      <c r="D53" s="10">
        <v>-0.3600501069553918</v>
      </c>
      <c r="F53" s="10">
        <v>57</v>
      </c>
      <c r="G53" s="10">
        <v>80</v>
      </c>
    </row>
    <row r="54" spans="1:7" x14ac:dyDescent="0.2">
      <c r="A54" s="10">
        <v>30</v>
      </c>
      <c r="B54" s="10">
        <v>76.13021025451863</v>
      </c>
      <c r="C54" s="10">
        <v>-6.1302102545186301</v>
      </c>
      <c r="D54" s="10">
        <v>-0.48435103832699106</v>
      </c>
      <c r="F54" s="10">
        <v>59</v>
      </c>
      <c r="G54" s="10">
        <v>80</v>
      </c>
    </row>
    <row r="55" spans="1:7" x14ac:dyDescent="0.2">
      <c r="A55" s="10">
        <v>31</v>
      </c>
      <c r="B55" s="10">
        <v>77.703430468461818</v>
      </c>
      <c r="C55" s="10">
        <v>-7.7034304684618178</v>
      </c>
      <c r="D55" s="10">
        <v>-0.60865196969859026</v>
      </c>
      <c r="F55" s="10">
        <v>61</v>
      </c>
      <c r="G55" s="10">
        <v>81</v>
      </c>
    </row>
    <row r="56" spans="1:7" x14ac:dyDescent="0.2">
      <c r="A56" s="10">
        <v>32</v>
      </c>
      <c r="B56" s="10">
        <v>77.703430468461818</v>
      </c>
      <c r="C56" s="10">
        <v>-4.7034304684618178</v>
      </c>
      <c r="D56" s="10">
        <v>-0.37162043984039078</v>
      </c>
      <c r="F56" s="10">
        <v>63</v>
      </c>
      <c r="G56" s="10">
        <v>85</v>
      </c>
    </row>
    <row r="57" spans="1:7" x14ac:dyDescent="0.2">
      <c r="A57" s="10">
        <v>33</v>
      </c>
      <c r="B57" s="10">
        <v>79.27665068240502</v>
      </c>
      <c r="C57" s="10">
        <v>-7.2766506824050197</v>
      </c>
      <c r="D57" s="10">
        <v>-0.57493188116472427</v>
      </c>
      <c r="F57" s="10">
        <v>65</v>
      </c>
      <c r="G57" s="10">
        <v>85</v>
      </c>
    </row>
    <row r="58" spans="1:7" x14ac:dyDescent="0.2">
      <c r="A58" s="10">
        <v>34</v>
      </c>
      <c r="B58" s="10">
        <v>76.13021025451863</v>
      </c>
      <c r="C58" s="10">
        <v>8.8697897454813699</v>
      </c>
      <c r="D58" s="10">
        <v>0.7008066109640062</v>
      </c>
      <c r="F58" s="10">
        <v>67</v>
      </c>
      <c r="G58" s="10">
        <v>86</v>
      </c>
    </row>
    <row r="59" spans="1:7" x14ac:dyDescent="0.2">
      <c r="A59" s="10">
        <v>35</v>
      </c>
      <c r="B59" s="10">
        <v>79.27665068240502</v>
      </c>
      <c r="C59" s="10">
        <v>-3.2766506824050197</v>
      </c>
      <c r="D59" s="10">
        <v>-0.25888984135379167</v>
      </c>
      <c r="F59" s="10">
        <v>69</v>
      </c>
      <c r="G59" s="10">
        <v>87</v>
      </c>
    </row>
    <row r="60" spans="1:7" x14ac:dyDescent="0.2">
      <c r="A60" s="10">
        <v>36</v>
      </c>
      <c r="B60" s="10">
        <v>79.27665068240502</v>
      </c>
      <c r="C60" s="10">
        <v>-13.27665068240502</v>
      </c>
      <c r="D60" s="10">
        <v>-1.0489949408811232</v>
      </c>
      <c r="F60" s="10">
        <v>71</v>
      </c>
      <c r="G60" s="10">
        <v>88</v>
      </c>
    </row>
    <row r="61" spans="1:7" x14ac:dyDescent="0.2">
      <c r="A61" s="10">
        <v>37</v>
      </c>
      <c r="B61" s="10">
        <v>80.849870896348222</v>
      </c>
      <c r="C61" s="10">
        <v>-4.8498708963482215</v>
      </c>
      <c r="D61" s="10">
        <v>-0.38319077272539198</v>
      </c>
      <c r="F61" s="10">
        <v>73</v>
      </c>
      <c r="G61" s="10">
        <v>88</v>
      </c>
    </row>
    <row r="62" spans="1:7" x14ac:dyDescent="0.2">
      <c r="A62" s="10">
        <v>38</v>
      </c>
      <c r="B62" s="10">
        <v>82.423091110291409</v>
      </c>
      <c r="C62" s="10">
        <v>-5.4230911102914092</v>
      </c>
      <c r="D62" s="10">
        <v>-0.42848119414425806</v>
      </c>
      <c r="F62" s="10">
        <v>75</v>
      </c>
      <c r="G62" s="10">
        <v>89</v>
      </c>
    </row>
    <row r="63" spans="1:7" x14ac:dyDescent="0.2">
      <c r="A63" s="10">
        <v>39</v>
      </c>
      <c r="B63" s="10">
        <v>72.983769826632241</v>
      </c>
      <c r="C63" s="10">
        <v>-2.9837698266322406</v>
      </c>
      <c r="D63" s="10">
        <v>-0.23574917558379149</v>
      </c>
      <c r="F63" s="10">
        <v>77</v>
      </c>
      <c r="G63" s="10">
        <v>90</v>
      </c>
    </row>
    <row r="64" spans="1:7" x14ac:dyDescent="0.2">
      <c r="A64" s="10">
        <v>40</v>
      </c>
      <c r="B64" s="10">
        <v>71.410549612689039</v>
      </c>
      <c r="C64" s="10">
        <v>-11.410549612689039</v>
      </c>
      <c r="D64" s="10">
        <v>-0.90155334373952267</v>
      </c>
      <c r="F64" s="10">
        <v>79</v>
      </c>
      <c r="G64" s="10">
        <v>90</v>
      </c>
    </row>
    <row r="65" spans="1:7" x14ac:dyDescent="0.2">
      <c r="A65" s="10">
        <v>41</v>
      </c>
      <c r="B65" s="10">
        <v>74.556990040575442</v>
      </c>
      <c r="C65" s="10">
        <v>-10.556990040575442</v>
      </c>
      <c r="D65" s="10">
        <v>-0.8341131666717907</v>
      </c>
      <c r="F65" s="10">
        <v>81</v>
      </c>
      <c r="G65" s="10">
        <v>91</v>
      </c>
    </row>
    <row r="66" spans="1:7" x14ac:dyDescent="0.2">
      <c r="A66" s="10">
        <v>42</v>
      </c>
      <c r="B66" s="10">
        <v>76.13021025451863</v>
      </c>
      <c r="C66" s="10">
        <v>14.86978974548137</v>
      </c>
      <c r="D66" s="10">
        <v>1.1748696706804052</v>
      </c>
      <c r="F66" s="10">
        <v>83</v>
      </c>
      <c r="G66" s="10">
        <v>91</v>
      </c>
    </row>
    <row r="67" spans="1:7" x14ac:dyDescent="0.2">
      <c r="A67" s="10">
        <v>43</v>
      </c>
      <c r="B67" s="10">
        <v>74.556990040575442</v>
      </c>
      <c r="C67" s="10">
        <v>23.443009959424558</v>
      </c>
      <c r="D67" s="10">
        <v>1.8522441717211364</v>
      </c>
      <c r="F67" s="10">
        <v>85</v>
      </c>
      <c r="G67" s="10">
        <v>92</v>
      </c>
    </row>
    <row r="68" spans="1:7" x14ac:dyDescent="0.2">
      <c r="A68" s="10">
        <v>44</v>
      </c>
      <c r="B68" s="10">
        <v>74.556990040575442</v>
      </c>
      <c r="C68" s="10">
        <v>19.443009959424558</v>
      </c>
      <c r="D68" s="10">
        <v>1.5362021319102037</v>
      </c>
      <c r="F68" s="10">
        <v>87</v>
      </c>
      <c r="G68" s="10">
        <v>92</v>
      </c>
    </row>
    <row r="69" spans="1:7" x14ac:dyDescent="0.2">
      <c r="A69" s="10">
        <v>45</v>
      </c>
      <c r="B69" s="10">
        <v>74.556990040575442</v>
      </c>
      <c r="C69" s="10">
        <v>-18.556990040575442</v>
      </c>
      <c r="D69" s="10">
        <v>-1.4661972462936559</v>
      </c>
      <c r="F69" s="10">
        <v>89</v>
      </c>
      <c r="G69" s="10">
        <v>93</v>
      </c>
    </row>
    <row r="70" spans="1:7" x14ac:dyDescent="0.2">
      <c r="A70" s="10">
        <v>46</v>
      </c>
      <c r="B70" s="10">
        <v>72.983769826632241</v>
      </c>
      <c r="C70" s="10">
        <v>-22.983769826632241</v>
      </c>
      <c r="D70" s="10">
        <v>-1.8159593746384544</v>
      </c>
      <c r="F70" s="10">
        <v>91</v>
      </c>
      <c r="G70" s="10">
        <v>94</v>
      </c>
    </row>
    <row r="71" spans="1:7" x14ac:dyDescent="0.2">
      <c r="A71" s="10">
        <v>47</v>
      </c>
      <c r="B71" s="10">
        <v>79.27665068240502</v>
      </c>
      <c r="C71" s="10">
        <v>-3.2766506824050197</v>
      </c>
      <c r="D71" s="10">
        <v>-0.25888984135379167</v>
      </c>
      <c r="F71" s="10">
        <v>93</v>
      </c>
      <c r="G71" s="10">
        <v>94</v>
      </c>
    </row>
    <row r="72" spans="1:7" x14ac:dyDescent="0.2">
      <c r="A72" s="10">
        <v>48</v>
      </c>
      <c r="B72" s="10">
        <v>79.27665068240502</v>
      </c>
      <c r="C72" s="10">
        <v>-8.2766506824050197</v>
      </c>
      <c r="D72" s="10">
        <v>-0.65394239111745744</v>
      </c>
      <c r="F72" s="10">
        <v>95</v>
      </c>
      <c r="G72" s="10">
        <v>94</v>
      </c>
    </row>
    <row r="73" spans="1:7" x14ac:dyDescent="0.2">
      <c r="A73" s="10">
        <v>49</v>
      </c>
      <c r="B73" s="10">
        <v>77.703430468461818</v>
      </c>
      <c r="C73" s="10">
        <v>2.2965695315381822</v>
      </c>
      <c r="D73" s="10">
        <v>0.18145312982874126</v>
      </c>
      <c r="F73" s="10">
        <v>97</v>
      </c>
      <c r="G73" s="10">
        <v>96</v>
      </c>
    </row>
    <row r="74" spans="1:7" ht="16" thickBot="1" x14ac:dyDescent="0.25">
      <c r="A74" s="25">
        <v>50</v>
      </c>
      <c r="B74" s="25">
        <v>79.27665068240502</v>
      </c>
      <c r="C74" s="25">
        <v>1.7233493175949803</v>
      </c>
      <c r="D74" s="25">
        <v>0.13616270840987407</v>
      </c>
      <c r="F74" s="25">
        <v>99</v>
      </c>
      <c r="G74" s="25">
        <v>98</v>
      </c>
    </row>
  </sheetData>
  <sortState ref="G25:G74">
    <sortCondition ref="G25"/>
  </sortState>
  <pageMargins left="0.7" right="0.7" top="0.75" bottom="0.7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/>
  </sheetViews>
  <sheetFormatPr baseColWidth="10" defaultRowHeight="15" x14ac:dyDescent="0.2"/>
  <cols>
    <col min="5" max="5" width="23.5" customWidth="1"/>
    <col min="8" max="8" width="24.33203125" customWidth="1"/>
  </cols>
  <sheetData>
    <row r="1" spans="1:9" ht="17" thickBot="1" x14ac:dyDescent="0.25">
      <c r="A1" s="5">
        <v>45</v>
      </c>
      <c r="B1" s="3">
        <v>1</v>
      </c>
      <c r="E1" s="37" t="s">
        <v>43</v>
      </c>
      <c r="F1" s="37"/>
      <c r="H1" s="36" t="s">
        <v>44</v>
      </c>
      <c r="I1" s="36"/>
    </row>
    <row r="2" spans="1:9" ht="17" thickBot="1" x14ac:dyDescent="0.25">
      <c r="A2" s="5">
        <v>50</v>
      </c>
      <c r="B2" s="3">
        <v>1</v>
      </c>
      <c r="E2" s="30" t="s">
        <v>13</v>
      </c>
      <c r="F2" s="31"/>
      <c r="H2" s="32" t="s">
        <v>41</v>
      </c>
      <c r="I2" s="33"/>
    </row>
    <row r="3" spans="1:9" ht="27" x14ac:dyDescent="0.2">
      <c r="A3" s="5">
        <v>53</v>
      </c>
      <c r="B3" s="3">
        <v>1</v>
      </c>
      <c r="E3" s="18"/>
      <c r="F3" s="26" t="s">
        <v>42</v>
      </c>
      <c r="H3" s="34"/>
      <c r="I3" s="35"/>
    </row>
    <row r="4" spans="1:9" x14ac:dyDescent="0.2">
      <c r="A4" s="5">
        <v>56</v>
      </c>
      <c r="B4" s="3">
        <v>2</v>
      </c>
      <c r="E4" s="19" t="s">
        <v>14</v>
      </c>
      <c r="F4" s="20">
        <f>AVERAGE(B1:B30)</f>
        <v>1.6666666666666667</v>
      </c>
      <c r="H4" s="10" t="s">
        <v>27</v>
      </c>
      <c r="I4" s="10">
        <v>1.7407407407407407</v>
      </c>
    </row>
    <row r="5" spans="1:9" x14ac:dyDescent="0.2">
      <c r="A5" s="5">
        <v>60</v>
      </c>
      <c r="B5" s="3">
        <v>1</v>
      </c>
      <c r="E5" s="19" t="s">
        <v>15</v>
      </c>
      <c r="F5" s="21">
        <f>MEDIAN(B1:B30)</f>
        <v>1</v>
      </c>
      <c r="H5" s="10" t="s">
        <v>28</v>
      </c>
      <c r="I5" s="10">
        <v>0.21076845285677101</v>
      </c>
    </row>
    <row r="6" spans="1:9" x14ac:dyDescent="0.2">
      <c r="A6" s="5">
        <v>64</v>
      </c>
      <c r="B6" s="3">
        <v>2</v>
      </c>
      <c r="E6" s="19" t="s">
        <v>16</v>
      </c>
      <c r="F6" s="21">
        <f>MODE(B1:B30)</f>
        <v>1</v>
      </c>
      <c r="H6" s="10" t="s">
        <v>29</v>
      </c>
      <c r="I6" s="10">
        <v>1</v>
      </c>
    </row>
    <row r="7" spans="1:9" x14ac:dyDescent="0.2">
      <c r="A7" s="5">
        <v>66</v>
      </c>
      <c r="B7" s="3">
        <v>1</v>
      </c>
      <c r="E7" s="19" t="s">
        <v>17</v>
      </c>
      <c r="F7" s="21">
        <f>STDEV(B1:B30)</f>
        <v>1.0613372610104648</v>
      </c>
      <c r="H7" s="10" t="s">
        <v>30</v>
      </c>
      <c r="I7" s="10">
        <v>1</v>
      </c>
    </row>
    <row r="8" spans="1:9" x14ac:dyDescent="0.2">
      <c r="A8" s="5">
        <v>67</v>
      </c>
      <c r="B8" s="3">
        <v>2</v>
      </c>
      <c r="E8" s="19" t="s">
        <v>18</v>
      </c>
      <c r="F8" s="21">
        <f>(F7/(SQRT(50)))</f>
        <v>0.15009575487729127</v>
      </c>
      <c r="H8" s="10" t="s">
        <v>31</v>
      </c>
      <c r="I8" s="10">
        <v>1.0951850069418407</v>
      </c>
    </row>
    <row r="9" spans="1:9" x14ac:dyDescent="0.2">
      <c r="A9" s="5">
        <v>69</v>
      </c>
      <c r="B9" s="3">
        <v>1</v>
      </c>
      <c r="E9" s="19" t="s">
        <v>19</v>
      </c>
      <c r="F9" s="21">
        <f>_xlfn.VAR.S(B1:B30)</f>
        <v>1.1264367816091956</v>
      </c>
      <c r="H9" s="10" t="s">
        <v>32</v>
      </c>
      <c r="I9" s="10">
        <v>1.1994301994301997</v>
      </c>
    </row>
    <row r="10" spans="1:9" x14ac:dyDescent="0.2">
      <c r="A10" s="5">
        <v>70</v>
      </c>
      <c r="B10" s="3">
        <v>5</v>
      </c>
      <c r="E10" s="19" t="s">
        <v>20</v>
      </c>
      <c r="F10" s="21">
        <f>KURT(B1:B30)</f>
        <v>5.1393169512703096</v>
      </c>
      <c r="H10" s="10" t="s">
        <v>33</v>
      </c>
      <c r="I10" s="10">
        <v>4.4506485519716046</v>
      </c>
    </row>
    <row r="11" spans="1:9" x14ac:dyDescent="0.2">
      <c r="A11" s="5">
        <v>71</v>
      </c>
      <c r="B11" s="3">
        <v>1</v>
      </c>
      <c r="E11" s="19" t="s">
        <v>21</v>
      </c>
      <c r="F11" s="21">
        <f>SKEW(B1:B30)</f>
        <v>2.2181708790723427</v>
      </c>
      <c r="H11" s="10" t="s">
        <v>34</v>
      </c>
      <c r="I11" s="10">
        <v>2.0783698740513286</v>
      </c>
    </row>
    <row r="12" spans="1:9" x14ac:dyDescent="0.2">
      <c r="A12" s="5">
        <v>72</v>
      </c>
      <c r="B12" s="3">
        <v>1</v>
      </c>
      <c r="E12" s="19" t="s">
        <v>22</v>
      </c>
      <c r="F12" s="21">
        <f>F14-F13</f>
        <v>4</v>
      </c>
      <c r="H12" s="10" t="s">
        <v>35</v>
      </c>
      <c r="I12" s="10">
        <v>4</v>
      </c>
    </row>
    <row r="13" spans="1:9" x14ac:dyDescent="0.2">
      <c r="A13" s="5">
        <v>73</v>
      </c>
      <c r="B13" s="3">
        <v>1</v>
      </c>
      <c r="E13" s="19" t="s">
        <v>23</v>
      </c>
      <c r="F13" s="21">
        <f>MIN(B1:B30)</f>
        <v>1</v>
      </c>
      <c r="H13" s="10" t="s">
        <v>36</v>
      </c>
      <c r="I13" s="10">
        <v>1</v>
      </c>
    </row>
    <row r="14" spans="1:9" x14ac:dyDescent="0.2">
      <c r="A14" s="5">
        <v>76</v>
      </c>
      <c r="B14" s="3">
        <v>5</v>
      </c>
      <c r="E14" s="19" t="s">
        <v>24</v>
      </c>
      <c r="F14" s="21">
        <f>MAX(B1:B30)</f>
        <v>5</v>
      </c>
      <c r="H14" s="10" t="s">
        <v>37</v>
      </c>
      <c r="I14" s="10">
        <v>5</v>
      </c>
    </row>
    <row r="15" spans="1:9" x14ac:dyDescent="0.2">
      <c r="A15" s="5">
        <v>77</v>
      </c>
      <c r="B15" s="3">
        <v>2</v>
      </c>
      <c r="E15" s="19" t="s">
        <v>25</v>
      </c>
      <c r="F15" s="21">
        <f>SUM(B1:B30)</f>
        <v>50</v>
      </c>
      <c r="H15" s="10" t="s">
        <v>38</v>
      </c>
      <c r="I15" s="10">
        <v>47</v>
      </c>
    </row>
    <row r="16" spans="1:9" x14ac:dyDescent="0.2">
      <c r="A16" s="5">
        <v>79</v>
      </c>
      <c r="B16" s="3">
        <v>1</v>
      </c>
      <c r="E16" s="22" t="s">
        <v>26</v>
      </c>
      <c r="F16" s="23">
        <f>COUNT(B1:B30)</f>
        <v>30</v>
      </c>
      <c r="H16" s="10" t="s">
        <v>39</v>
      </c>
      <c r="I16" s="10">
        <v>27</v>
      </c>
    </row>
    <row r="17" spans="1:9" ht="16" thickBot="1" x14ac:dyDescent="0.25">
      <c r="A17" s="5">
        <v>80</v>
      </c>
      <c r="B17" s="3">
        <v>2</v>
      </c>
      <c r="E17" s="24"/>
      <c r="F17" s="24"/>
      <c r="H17" s="25" t="s">
        <v>40</v>
      </c>
      <c r="I17" s="25">
        <v>0.43324075958430597</v>
      </c>
    </row>
    <row r="18" spans="1:9" x14ac:dyDescent="0.2">
      <c r="A18" s="5">
        <v>81</v>
      </c>
      <c r="B18" s="3">
        <v>1</v>
      </c>
    </row>
    <row r="19" spans="1:9" x14ac:dyDescent="0.2">
      <c r="A19" s="5">
        <v>85</v>
      </c>
      <c r="B19" s="3">
        <v>2</v>
      </c>
    </row>
    <row r="20" spans="1:9" x14ac:dyDescent="0.2">
      <c r="A20" s="5">
        <v>86</v>
      </c>
      <c r="B20" s="3">
        <v>1</v>
      </c>
    </row>
    <row r="21" spans="1:9" x14ac:dyDescent="0.2">
      <c r="A21" s="5">
        <v>87</v>
      </c>
      <c r="B21" s="3">
        <v>1</v>
      </c>
    </row>
    <row r="22" spans="1:9" x14ac:dyDescent="0.2">
      <c r="A22" s="5">
        <v>88</v>
      </c>
      <c r="B22" s="3">
        <v>2</v>
      </c>
    </row>
    <row r="23" spans="1:9" x14ac:dyDescent="0.2">
      <c r="A23" s="5">
        <v>89</v>
      </c>
      <c r="B23" s="3">
        <v>1</v>
      </c>
    </row>
    <row r="24" spans="1:9" x14ac:dyDescent="0.2">
      <c r="A24" s="5">
        <v>90</v>
      </c>
      <c r="B24" s="3">
        <v>2</v>
      </c>
    </row>
    <row r="25" spans="1:9" x14ac:dyDescent="0.2">
      <c r="A25" s="5">
        <v>91</v>
      </c>
      <c r="B25" s="3">
        <v>2</v>
      </c>
    </row>
    <row r="26" spans="1:9" x14ac:dyDescent="0.2">
      <c r="A26" s="5">
        <v>92</v>
      </c>
      <c r="B26" s="3">
        <v>2</v>
      </c>
    </row>
    <row r="27" spans="1:9" x14ac:dyDescent="0.2">
      <c r="A27" s="5">
        <v>93</v>
      </c>
      <c r="B27" s="3">
        <v>1</v>
      </c>
    </row>
    <row r="28" spans="1:9" x14ac:dyDescent="0.2">
      <c r="A28" s="5">
        <v>94</v>
      </c>
      <c r="B28" s="3">
        <v>3</v>
      </c>
    </row>
    <row r="29" spans="1:9" x14ac:dyDescent="0.2">
      <c r="A29" s="5">
        <v>96</v>
      </c>
      <c r="B29" s="3">
        <v>1</v>
      </c>
    </row>
    <row r="30" spans="1:9" x14ac:dyDescent="0.2">
      <c r="A30" s="5">
        <v>98</v>
      </c>
      <c r="B30" s="3">
        <v>1</v>
      </c>
    </row>
  </sheetData>
  <mergeCells count="4">
    <mergeCell ref="E2:F2"/>
    <mergeCell ref="H2:I3"/>
    <mergeCell ref="H1:I1"/>
    <mergeCell ref="E1:F1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2" sqref="A2:C2"/>
    </sheetView>
  </sheetViews>
  <sheetFormatPr baseColWidth="10" defaultRowHeight="15" x14ac:dyDescent="0.2"/>
  <cols>
    <col min="1" max="1" width="26.83203125" customWidth="1"/>
  </cols>
  <sheetData>
    <row r="1" spans="1:2" x14ac:dyDescent="0.2">
      <c r="A1" s="11">
        <v>1</v>
      </c>
      <c r="B1" s="11"/>
    </row>
    <row r="2" spans="1:2" x14ac:dyDescent="0.2">
      <c r="A2" s="10"/>
      <c r="B2" s="10"/>
    </row>
    <row r="3" spans="1:2" x14ac:dyDescent="0.2">
      <c r="A3" s="10" t="s">
        <v>27</v>
      </c>
      <c r="B3" s="10">
        <v>1.7407407407407407</v>
      </c>
    </row>
    <row r="4" spans="1:2" x14ac:dyDescent="0.2">
      <c r="A4" s="10" t="s">
        <v>28</v>
      </c>
      <c r="B4" s="10">
        <v>0.21076845285677129</v>
      </c>
    </row>
    <row r="5" spans="1:2" x14ac:dyDescent="0.2">
      <c r="A5" s="10" t="s">
        <v>29</v>
      </c>
      <c r="B5" s="10">
        <v>1</v>
      </c>
    </row>
    <row r="6" spans="1:2" x14ac:dyDescent="0.2">
      <c r="A6" s="10" t="s">
        <v>30</v>
      </c>
      <c r="B6" s="10">
        <v>1</v>
      </c>
    </row>
    <row r="7" spans="1:2" x14ac:dyDescent="0.2">
      <c r="A7" s="10" t="s">
        <v>31</v>
      </c>
      <c r="B7" s="10">
        <v>1.0951850069418407</v>
      </c>
    </row>
    <row r="8" spans="1:2" x14ac:dyDescent="0.2">
      <c r="A8" s="10" t="s">
        <v>32</v>
      </c>
      <c r="B8" s="10">
        <v>1.1994301994301997</v>
      </c>
    </row>
    <row r="9" spans="1:2" x14ac:dyDescent="0.2">
      <c r="A9" s="10" t="s">
        <v>33</v>
      </c>
      <c r="B9" s="10">
        <v>4.4506485519716046</v>
      </c>
    </row>
    <row r="10" spans="1:2" x14ac:dyDescent="0.2">
      <c r="A10" s="10" t="s">
        <v>34</v>
      </c>
      <c r="B10" s="10">
        <v>2.0783698740513286</v>
      </c>
    </row>
    <row r="11" spans="1:2" x14ac:dyDescent="0.2">
      <c r="A11" s="10" t="s">
        <v>35</v>
      </c>
      <c r="B11" s="10">
        <v>4</v>
      </c>
    </row>
    <row r="12" spans="1:2" x14ac:dyDescent="0.2">
      <c r="A12" s="10" t="s">
        <v>36</v>
      </c>
      <c r="B12" s="10">
        <v>1</v>
      </c>
    </row>
    <row r="13" spans="1:2" x14ac:dyDescent="0.2">
      <c r="A13" s="10" t="s">
        <v>37</v>
      </c>
      <c r="B13" s="10">
        <v>5</v>
      </c>
    </row>
    <row r="14" spans="1:2" x14ac:dyDescent="0.2">
      <c r="A14" s="10" t="s">
        <v>38</v>
      </c>
      <c r="B14" s="10">
        <v>47</v>
      </c>
    </row>
    <row r="15" spans="1:2" x14ac:dyDescent="0.2">
      <c r="A15" s="10" t="s">
        <v>39</v>
      </c>
      <c r="B15" s="10">
        <v>27</v>
      </c>
    </row>
    <row r="16" spans="1:2" ht="16" thickBot="1" x14ac:dyDescent="0.25">
      <c r="A16" s="25" t="s">
        <v>40</v>
      </c>
      <c r="B16" s="25">
        <v>0.43324075958430597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workbookViewId="0">
      <selection activeCell="K21" sqref="K21"/>
    </sheetView>
  </sheetViews>
  <sheetFormatPr baseColWidth="10" defaultRowHeight="15" x14ac:dyDescent="0.2"/>
  <sheetData>
    <row r="1" spans="1:10" x14ac:dyDescent="0.2">
      <c r="A1" t="s">
        <v>0</v>
      </c>
      <c r="B1" t="s">
        <v>2</v>
      </c>
      <c r="C1" t="s">
        <v>3</v>
      </c>
    </row>
    <row r="2" spans="1:10" x14ac:dyDescent="0.2">
      <c r="A2">
        <v>1</v>
      </c>
      <c r="B2">
        <v>70</v>
      </c>
      <c r="C2">
        <v>19</v>
      </c>
      <c r="F2" s="13"/>
    </row>
    <row r="3" spans="1:10" x14ac:dyDescent="0.2">
      <c r="A3">
        <v>2</v>
      </c>
      <c r="B3">
        <v>79</v>
      </c>
      <c r="C3">
        <v>19</v>
      </c>
      <c r="F3" s="13"/>
    </row>
    <row r="4" spans="1:10" x14ac:dyDescent="0.2">
      <c r="A4">
        <v>3</v>
      </c>
      <c r="B4">
        <v>80</v>
      </c>
      <c r="C4">
        <v>21</v>
      </c>
    </row>
    <row r="5" spans="1:10" x14ac:dyDescent="0.2">
      <c r="A5">
        <v>4</v>
      </c>
      <c r="B5">
        <v>86</v>
      </c>
      <c r="C5">
        <v>20</v>
      </c>
      <c r="E5" t="s">
        <v>45</v>
      </c>
      <c r="I5" t="s">
        <v>77</v>
      </c>
      <c r="J5" s="13">
        <f>CORREL(G5:G54,H5:H54)</f>
        <v>0.32557294052512342</v>
      </c>
    </row>
    <row r="6" spans="1:10" ht="16" thickBot="1" x14ac:dyDescent="0.25">
      <c r="A6">
        <v>5</v>
      </c>
      <c r="B6">
        <v>85</v>
      </c>
      <c r="C6">
        <v>20</v>
      </c>
      <c r="I6" t="s">
        <v>78</v>
      </c>
      <c r="J6" s="13">
        <f>COVAR(G5:G54,H5:H54 )</f>
        <v>45708.29606968171</v>
      </c>
    </row>
    <row r="7" spans="1:10" x14ac:dyDescent="0.2">
      <c r="A7">
        <v>6</v>
      </c>
      <c r="B7">
        <v>88</v>
      </c>
      <c r="C7">
        <v>23</v>
      </c>
      <c r="E7" s="11" t="s">
        <v>46</v>
      </c>
      <c r="F7" s="11"/>
    </row>
    <row r="8" spans="1:10" x14ac:dyDescent="0.2">
      <c r="A8">
        <v>7</v>
      </c>
      <c r="B8">
        <v>90</v>
      </c>
      <c r="C8">
        <v>21</v>
      </c>
      <c r="E8" s="10" t="s">
        <v>47</v>
      </c>
      <c r="F8" s="28">
        <v>0.25300076897229873</v>
      </c>
    </row>
    <row r="9" spans="1:10" x14ac:dyDescent="0.2">
      <c r="A9">
        <v>8</v>
      </c>
      <c r="B9">
        <v>92</v>
      </c>
      <c r="C9">
        <v>19</v>
      </c>
      <c r="E9" s="10" t="s">
        <v>48</v>
      </c>
      <c r="F9" s="10">
        <v>6.4009389100574465E-2</v>
      </c>
    </row>
    <row r="10" spans="1:10" x14ac:dyDescent="0.2">
      <c r="A10">
        <v>9</v>
      </c>
      <c r="B10">
        <v>96</v>
      </c>
      <c r="C10">
        <v>18</v>
      </c>
      <c r="E10" s="10" t="s">
        <v>49</v>
      </c>
      <c r="F10" s="10">
        <v>4.4509584706836434E-2</v>
      </c>
    </row>
    <row r="11" spans="1:10" x14ac:dyDescent="0.2">
      <c r="A11">
        <v>10</v>
      </c>
      <c r="B11">
        <v>56</v>
      </c>
      <c r="C11">
        <v>24</v>
      </c>
      <c r="E11" s="10" t="s">
        <v>28</v>
      </c>
      <c r="F11" s="10">
        <v>12.787703454721147</v>
      </c>
    </row>
    <row r="12" spans="1:10" ht="16" thickBot="1" x14ac:dyDescent="0.25">
      <c r="A12">
        <v>11</v>
      </c>
      <c r="B12">
        <v>67</v>
      </c>
      <c r="C12">
        <v>24</v>
      </c>
      <c r="E12" s="25" t="s">
        <v>50</v>
      </c>
      <c r="F12" s="25">
        <v>50</v>
      </c>
    </row>
    <row r="13" spans="1:10" x14ac:dyDescent="0.2">
      <c r="A13">
        <v>12</v>
      </c>
      <c r="B13">
        <v>53</v>
      </c>
      <c r="C13">
        <v>24</v>
      </c>
    </row>
    <row r="14" spans="1:10" ht="16" thickBot="1" x14ac:dyDescent="0.25">
      <c r="A14">
        <v>13</v>
      </c>
      <c r="B14">
        <v>45</v>
      </c>
      <c r="C14">
        <v>19</v>
      </c>
      <c r="E14" t="s">
        <v>51</v>
      </c>
    </row>
    <row r="15" spans="1:10" x14ac:dyDescent="0.2">
      <c r="A15">
        <v>14</v>
      </c>
      <c r="B15">
        <v>90</v>
      </c>
      <c r="C15">
        <v>18</v>
      </c>
      <c r="E15" s="27"/>
      <c r="F15" s="27" t="s">
        <v>56</v>
      </c>
      <c r="G15" s="27" t="s">
        <v>57</v>
      </c>
      <c r="H15" s="27" t="s">
        <v>58</v>
      </c>
      <c r="I15" s="27" t="s">
        <v>59</v>
      </c>
      <c r="J15" s="27" t="s">
        <v>60</v>
      </c>
    </row>
    <row r="16" spans="1:10" x14ac:dyDescent="0.2">
      <c r="A16">
        <v>15</v>
      </c>
      <c r="B16">
        <v>91</v>
      </c>
      <c r="C16">
        <v>20</v>
      </c>
      <c r="E16" s="10" t="s">
        <v>52</v>
      </c>
      <c r="F16" s="10">
        <v>1</v>
      </c>
      <c r="G16" s="10">
        <v>536.78273699741749</v>
      </c>
      <c r="H16" s="10">
        <v>536.78273699741749</v>
      </c>
      <c r="I16" s="10">
        <v>3.2825657021015959</v>
      </c>
      <c r="J16" s="28">
        <v>7.6278051796664761E-2</v>
      </c>
    </row>
    <row r="17" spans="1:13" x14ac:dyDescent="0.2">
      <c r="A17">
        <v>16</v>
      </c>
      <c r="B17">
        <v>92</v>
      </c>
      <c r="C17">
        <v>21</v>
      </c>
      <c r="E17" s="10" t="s">
        <v>53</v>
      </c>
      <c r="F17" s="10">
        <v>48</v>
      </c>
      <c r="G17" s="10">
        <v>7849.2172630025825</v>
      </c>
      <c r="H17" s="10">
        <v>163.52535964588714</v>
      </c>
      <c r="I17" s="10"/>
      <c r="J17" s="10"/>
    </row>
    <row r="18" spans="1:13" ht="16" thickBot="1" x14ac:dyDescent="0.25">
      <c r="A18">
        <v>17</v>
      </c>
      <c r="B18">
        <v>93</v>
      </c>
      <c r="C18">
        <v>23</v>
      </c>
      <c r="E18" s="25" t="s">
        <v>54</v>
      </c>
      <c r="F18" s="25">
        <v>49</v>
      </c>
      <c r="G18" s="25">
        <v>8386</v>
      </c>
      <c r="H18" s="25"/>
      <c r="I18" s="25"/>
      <c r="J18" s="25"/>
    </row>
    <row r="19" spans="1:13" ht="16" thickBot="1" x14ac:dyDescent="0.25">
      <c r="A19">
        <v>18</v>
      </c>
      <c r="B19">
        <v>94</v>
      </c>
      <c r="C19">
        <v>25</v>
      </c>
    </row>
    <row r="20" spans="1:13" x14ac:dyDescent="0.2">
      <c r="A20">
        <v>19</v>
      </c>
      <c r="B20">
        <v>87</v>
      </c>
      <c r="C20">
        <v>25</v>
      </c>
      <c r="E20" s="27"/>
      <c r="F20" s="27" t="s">
        <v>61</v>
      </c>
      <c r="G20" s="27" t="s">
        <v>28</v>
      </c>
      <c r="H20" s="27" t="s">
        <v>62</v>
      </c>
      <c r="I20" s="27" t="s">
        <v>63</v>
      </c>
      <c r="J20" s="27" t="s">
        <v>64</v>
      </c>
      <c r="K20" s="27" t="s">
        <v>65</v>
      </c>
      <c r="L20" s="27" t="s">
        <v>66</v>
      </c>
      <c r="M20" s="27" t="s">
        <v>67</v>
      </c>
    </row>
    <row r="21" spans="1:13" x14ac:dyDescent="0.2">
      <c r="A21">
        <v>20</v>
      </c>
      <c r="B21">
        <v>76</v>
      </c>
      <c r="C21">
        <v>23</v>
      </c>
      <c r="E21" s="10" t="s">
        <v>55</v>
      </c>
      <c r="F21" s="10">
        <v>110.7410549612689</v>
      </c>
      <c r="G21" s="10">
        <v>18.600831945641957</v>
      </c>
      <c r="H21" s="10">
        <v>5.9535538671008066</v>
      </c>
      <c r="I21" s="28">
        <v>2.9519210360205942E-7</v>
      </c>
      <c r="J21" s="28">
        <v>73.34157573063402</v>
      </c>
      <c r="K21" s="28">
        <v>148.14053419190378</v>
      </c>
      <c r="L21" s="10">
        <v>73.34157573063402</v>
      </c>
      <c r="M21" s="10">
        <v>148.14053419190378</v>
      </c>
    </row>
    <row r="22" spans="1:13" ht="16" thickBot="1" x14ac:dyDescent="0.25">
      <c r="A22">
        <v>21</v>
      </c>
      <c r="B22">
        <v>88</v>
      </c>
      <c r="C22">
        <v>21</v>
      </c>
      <c r="E22" s="25" t="s">
        <v>68</v>
      </c>
      <c r="F22" s="29">
        <v>-1.5732202139431941</v>
      </c>
      <c r="G22" s="25">
        <v>0.8683259980806024</v>
      </c>
      <c r="H22" s="25">
        <v>-1.8117852251582129</v>
      </c>
      <c r="I22" s="29">
        <v>7.6278051796665025E-2</v>
      </c>
      <c r="J22" s="29">
        <v>-3.3191066466328047</v>
      </c>
      <c r="K22" s="29">
        <v>0.17266621874641674</v>
      </c>
      <c r="L22" s="25">
        <v>-3.3191066466328047</v>
      </c>
      <c r="M22" s="25">
        <v>0.17266621874641674</v>
      </c>
    </row>
    <row r="23" spans="1:13" x14ac:dyDescent="0.2">
      <c r="A23">
        <v>22</v>
      </c>
      <c r="B23">
        <v>89</v>
      </c>
      <c r="C23">
        <v>20</v>
      </c>
    </row>
    <row r="24" spans="1:13" x14ac:dyDescent="0.2">
      <c r="A24">
        <v>23</v>
      </c>
      <c r="B24">
        <v>94</v>
      </c>
      <c r="C24">
        <v>19</v>
      </c>
    </row>
    <row r="25" spans="1:13" x14ac:dyDescent="0.2">
      <c r="A25">
        <v>24</v>
      </c>
      <c r="B25">
        <v>77</v>
      </c>
      <c r="C25">
        <v>19</v>
      </c>
    </row>
    <row r="26" spans="1:13" x14ac:dyDescent="0.2">
      <c r="A26">
        <v>25</v>
      </c>
      <c r="B26">
        <v>76</v>
      </c>
      <c r="C26">
        <v>18</v>
      </c>
      <c r="E26" t="s">
        <v>69</v>
      </c>
      <c r="J26" t="s">
        <v>74</v>
      </c>
    </row>
    <row r="27" spans="1:13" ht="16" thickBot="1" x14ac:dyDescent="0.25">
      <c r="A27">
        <v>26</v>
      </c>
      <c r="B27">
        <v>67</v>
      </c>
      <c r="C27">
        <v>21</v>
      </c>
    </row>
    <row r="28" spans="1:13" x14ac:dyDescent="0.2">
      <c r="A28">
        <v>27</v>
      </c>
      <c r="B28">
        <v>64</v>
      </c>
      <c r="C28">
        <v>25</v>
      </c>
      <c r="E28" s="27" t="s">
        <v>70</v>
      </c>
      <c r="F28" s="27" t="s">
        <v>71</v>
      </c>
      <c r="G28" s="27" t="s">
        <v>72</v>
      </c>
      <c r="H28" s="27" t="s">
        <v>73</v>
      </c>
      <c r="J28" s="27" t="s">
        <v>75</v>
      </c>
      <c r="K28" s="27" t="s">
        <v>76</v>
      </c>
    </row>
    <row r="29" spans="1:13" x14ac:dyDescent="0.2">
      <c r="A29">
        <v>28</v>
      </c>
      <c r="B29">
        <v>69</v>
      </c>
      <c r="C29">
        <v>23</v>
      </c>
      <c r="E29" s="10">
        <v>1</v>
      </c>
      <c r="F29" s="10">
        <v>80.849870896348222</v>
      </c>
      <c r="G29" s="10">
        <v>-10.849870896348222</v>
      </c>
      <c r="H29" s="10">
        <v>-0.85725383244179088</v>
      </c>
      <c r="J29" s="10">
        <v>1</v>
      </c>
      <c r="K29" s="10">
        <v>45</v>
      </c>
    </row>
    <row r="30" spans="1:13" x14ac:dyDescent="0.2">
      <c r="A30">
        <v>29</v>
      </c>
      <c r="B30">
        <v>70</v>
      </c>
      <c r="C30">
        <v>23</v>
      </c>
      <c r="E30" s="10">
        <v>2</v>
      </c>
      <c r="F30" s="10">
        <v>80.849870896348222</v>
      </c>
      <c r="G30" s="10">
        <v>-1.8498708963482215</v>
      </c>
      <c r="H30" s="10">
        <v>-0.14615924286719253</v>
      </c>
      <c r="J30" s="10">
        <v>3</v>
      </c>
      <c r="K30" s="10">
        <v>50</v>
      </c>
    </row>
    <row r="31" spans="1:13" x14ac:dyDescent="0.2">
      <c r="A31">
        <v>30</v>
      </c>
      <c r="B31">
        <v>70</v>
      </c>
      <c r="C31">
        <v>22</v>
      </c>
      <c r="E31" s="10">
        <v>3</v>
      </c>
      <c r="F31" s="10">
        <v>77.703430468461818</v>
      </c>
      <c r="G31" s="10">
        <v>2.2965695315381822</v>
      </c>
      <c r="H31" s="10">
        <v>0.18145312982874126</v>
      </c>
      <c r="J31" s="10">
        <v>5</v>
      </c>
      <c r="K31" s="10">
        <v>53</v>
      </c>
    </row>
    <row r="32" spans="1:13" x14ac:dyDescent="0.2">
      <c r="A32">
        <v>31</v>
      </c>
      <c r="B32">
        <v>70</v>
      </c>
      <c r="C32">
        <v>21</v>
      </c>
      <c r="E32" s="10">
        <v>4</v>
      </c>
      <c r="F32" s="10">
        <v>79.27665068240502</v>
      </c>
      <c r="G32" s="10">
        <v>6.7233493175949803</v>
      </c>
      <c r="H32" s="10">
        <v>0.53121525817353976</v>
      </c>
      <c r="J32" s="10">
        <v>7</v>
      </c>
      <c r="K32" s="10">
        <v>56</v>
      </c>
    </row>
    <row r="33" spans="1:11" x14ac:dyDescent="0.2">
      <c r="A33">
        <v>32</v>
      </c>
      <c r="B33">
        <v>73</v>
      </c>
      <c r="C33">
        <v>21</v>
      </c>
      <c r="E33" s="10">
        <v>5</v>
      </c>
      <c r="F33" s="10">
        <v>79.27665068240502</v>
      </c>
      <c r="G33" s="10">
        <v>5.7233493175949803</v>
      </c>
      <c r="H33" s="10">
        <v>0.45220474822080664</v>
      </c>
      <c r="J33" s="10">
        <v>9</v>
      </c>
      <c r="K33" s="10">
        <v>56</v>
      </c>
    </row>
    <row r="34" spans="1:11" x14ac:dyDescent="0.2">
      <c r="A34">
        <v>33</v>
      </c>
      <c r="B34">
        <v>72</v>
      </c>
      <c r="C34">
        <v>20</v>
      </c>
      <c r="E34" s="10">
        <v>6</v>
      </c>
      <c r="F34" s="10">
        <v>74.556990040575442</v>
      </c>
      <c r="G34" s="10">
        <v>13.443009959424558</v>
      </c>
      <c r="H34" s="10">
        <v>1.0621390721938049</v>
      </c>
      <c r="J34" s="10">
        <v>11</v>
      </c>
      <c r="K34" s="10">
        <v>60</v>
      </c>
    </row>
    <row r="35" spans="1:11" x14ac:dyDescent="0.2">
      <c r="A35">
        <v>34</v>
      </c>
      <c r="B35">
        <v>85</v>
      </c>
      <c r="C35">
        <v>22</v>
      </c>
      <c r="E35" s="10">
        <v>7</v>
      </c>
      <c r="F35" s="10">
        <v>77.703430468461818</v>
      </c>
      <c r="G35" s="10">
        <v>12.296569531538182</v>
      </c>
      <c r="H35" s="10">
        <v>0.97155822935607272</v>
      </c>
      <c r="J35" s="10">
        <v>13</v>
      </c>
      <c r="K35" s="10">
        <v>64</v>
      </c>
    </row>
    <row r="36" spans="1:11" x14ac:dyDescent="0.2">
      <c r="A36">
        <v>35</v>
      </c>
      <c r="B36">
        <v>76</v>
      </c>
      <c r="C36">
        <v>20</v>
      </c>
      <c r="E36" s="10">
        <v>8</v>
      </c>
      <c r="F36" s="10">
        <v>80.849870896348222</v>
      </c>
      <c r="G36" s="10">
        <v>11.150129103651778</v>
      </c>
      <c r="H36" s="10">
        <v>0.88097738651833835</v>
      </c>
      <c r="J36" s="10">
        <v>15</v>
      </c>
      <c r="K36" s="10">
        <v>64</v>
      </c>
    </row>
    <row r="37" spans="1:11" x14ac:dyDescent="0.2">
      <c r="A37">
        <v>36</v>
      </c>
      <c r="B37">
        <v>66</v>
      </c>
      <c r="C37">
        <v>20</v>
      </c>
      <c r="E37" s="10">
        <v>9</v>
      </c>
      <c r="F37" s="10">
        <v>82.423091110291409</v>
      </c>
      <c r="G37" s="10">
        <v>13.576908889708591</v>
      </c>
      <c r="H37" s="10">
        <v>1.0727184949576718</v>
      </c>
      <c r="J37" s="10">
        <v>17</v>
      </c>
      <c r="K37" s="10">
        <v>66</v>
      </c>
    </row>
    <row r="38" spans="1:11" x14ac:dyDescent="0.2">
      <c r="A38">
        <v>37</v>
      </c>
      <c r="B38">
        <v>76</v>
      </c>
      <c r="C38">
        <v>19</v>
      </c>
      <c r="E38" s="10">
        <v>10</v>
      </c>
      <c r="F38" s="10">
        <v>72.983769826632241</v>
      </c>
      <c r="G38" s="10">
        <v>-16.983769826632241</v>
      </c>
      <c r="H38" s="10">
        <v>-1.3418963149220555</v>
      </c>
      <c r="J38" s="10">
        <v>19</v>
      </c>
      <c r="K38" s="10">
        <v>67</v>
      </c>
    </row>
    <row r="39" spans="1:11" x14ac:dyDescent="0.2">
      <c r="A39">
        <v>38</v>
      </c>
      <c r="B39">
        <v>77</v>
      </c>
      <c r="C39">
        <v>18</v>
      </c>
      <c r="E39" s="10">
        <v>11</v>
      </c>
      <c r="F39" s="10">
        <v>72.983769826632241</v>
      </c>
      <c r="G39" s="10">
        <v>-5.9837698266322406</v>
      </c>
      <c r="H39" s="10">
        <v>-0.47278070544199097</v>
      </c>
      <c r="J39" s="10">
        <v>21</v>
      </c>
      <c r="K39" s="10">
        <v>67</v>
      </c>
    </row>
    <row r="40" spans="1:11" x14ac:dyDescent="0.2">
      <c r="A40">
        <v>39</v>
      </c>
      <c r="B40">
        <v>70</v>
      </c>
      <c r="C40">
        <v>24</v>
      </c>
      <c r="E40" s="10">
        <v>12</v>
      </c>
      <c r="F40" s="10">
        <v>72.983769826632241</v>
      </c>
      <c r="G40" s="10">
        <v>-19.983769826632241</v>
      </c>
      <c r="H40" s="10">
        <v>-1.5789278447802551</v>
      </c>
      <c r="J40" s="10">
        <v>23</v>
      </c>
      <c r="K40" s="10">
        <v>69</v>
      </c>
    </row>
    <row r="41" spans="1:11" x14ac:dyDescent="0.2">
      <c r="A41">
        <v>40</v>
      </c>
      <c r="B41">
        <v>60</v>
      </c>
      <c r="C41">
        <v>25</v>
      </c>
      <c r="E41" s="10">
        <v>13</v>
      </c>
      <c r="F41" s="10">
        <v>80.849870896348222</v>
      </c>
      <c r="G41" s="10">
        <v>-35.849870896348222</v>
      </c>
      <c r="H41" s="10">
        <v>-2.8325165812601196</v>
      </c>
      <c r="J41" s="10">
        <v>25</v>
      </c>
      <c r="K41" s="10">
        <v>70</v>
      </c>
    </row>
    <row r="42" spans="1:11" x14ac:dyDescent="0.2">
      <c r="A42">
        <v>41</v>
      </c>
      <c r="B42">
        <v>64</v>
      </c>
      <c r="C42">
        <v>23</v>
      </c>
      <c r="E42" s="10">
        <v>14</v>
      </c>
      <c r="F42" s="10">
        <v>82.423091110291409</v>
      </c>
      <c r="G42" s="10">
        <v>7.5769088897085908</v>
      </c>
      <c r="H42" s="10">
        <v>0.59865543524127285</v>
      </c>
      <c r="J42" s="10">
        <v>27</v>
      </c>
      <c r="K42" s="10">
        <v>70</v>
      </c>
    </row>
    <row r="43" spans="1:11" x14ac:dyDescent="0.2">
      <c r="A43">
        <v>42</v>
      </c>
      <c r="B43">
        <v>91</v>
      </c>
      <c r="C43">
        <v>22</v>
      </c>
      <c r="E43" s="10">
        <v>15</v>
      </c>
      <c r="F43" s="10">
        <v>79.27665068240502</v>
      </c>
      <c r="G43" s="10">
        <v>11.72334931759498</v>
      </c>
      <c r="H43" s="10">
        <v>0.92626780793720553</v>
      </c>
      <c r="J43" s="10">
        <v>29</v>
      </c>
      <c r="K43" s="10">
        <v>70</v>
      </c>
    </row>
    <row r="44" spans="1:11" x14ac:dyDescent="0.2">
      <c r="A44">
        <v>43</v>
      </c>
      <c r="B44">
        <v>98</v>
      </c>
      <c r="C44">
        <v>23</v>
      </c>
      <c r="E44" s="10">
        <v>16</v>
      </c>
      <c r="F44" s="10">
        <v>77.703430468461818</v>
      </c>
      <c r="G44" s="10">
        <v>14.296569531538182</v>
      </c>
      <c r="H44" s="10">
        <v>1.1295792492615391</v>
      </c>
      <c r="J44" s="10">
        <v>31</v>
      </c>
      <c r="K44" s="10">
        <v>70</v>
      </c>
    </row>
    <row r="45" spans="1:11" x14ac:dyDescent="0.2">
      <c r="A45">
        <v>44</v>
      </c>
      <c r="B45">
        <v>94</v>
      </c>
      <c r="C45">
        <v>23</v>
      </c>
      <c r="E45" s="10">
        <v>17</v>
      </c>
      <c r="F45" s="10">
        <v>74.556990040575442</v>
      </c>
      <c r="G45" s="10">
        <v>18.443009959424558</v>
      </c>
      <c r="H45" s="10">
        <v>1.4571916219574705</v>
      </c>
      <c r="J45" s="10">
        <v>33</v>
      </c>
      <c r="K45" s="10">
        <v>70</v>
      </c>
    </row>
    <row r="46" spans="1:11" x14ac:dyDescent="0.2">
      <c r="A46">
        <v>45</v>
      </c>
      <c r="B46">
        <v>56</v>
      </c>
      <c r="C46">
        <v>23</v>
      </c>
      <c r="E46" s="10">
        <v>18</v>
      </c>
      <c r="F46" s="10">
        <v>71.410549612689039</v>
      </c>
      <c r="G46" s="10">
        <v>22.589450387310961</v>
      </c>
      <c r="H46" s="10">
        <v>1.7848039946534044</v>
      </c>
      <c r="J46" s="10">
        <v>35</v>
      </c>
      <c r="K46" s="10">
        <v>71</v>
      </c>
    </row>
    <row r="47" spans="1:11" x14ac:dyDescent="0.2">
      <c r="A47">
        <v>46</v>
      </c>
      <c r="B47">
        <v>50</v>
      </c>
      <c r="C47">
        <v>24</v>
      </c>
      <c r="E47" s="10">
        <v>19</v>
      </c>
      <c r="F47" s="10">
        <v>71.410549612689039</v>
      </c>
      <c r="G47" s="10">
        <v>15.589450387310961</v>
      </c>
      <c r="H47" s="10">
        <v>1.2317304249842724</v>
      </c>
      <c r="J47" s="10">
        <v>37</v>
      </c>
      <c r="K47" s="10">
        <v>72</v>
      </c>
    </row>
    <row r="48" spans="1:11" x14ac:dyDescent="0.2">
      <c r="A48">
        <v>47</v>
      </c>
      <c r="B48">
        <v>76</v>
      </c>
      <c r="C48">
        <v>20</v>
      </c>
      <c r="E48" s="10">
        <v>20</v>
      </c>
      <c r="F48" s="10">
        <v>74.556990040575442</v>
      </c>
      <c r="G48" s="10">
        <v>1.4430099594245576</v>
      </c>
      <c r="H48" s="10">
        <v>0.11401295276100706</v>
      </c>
      <c r="J48" s="10">
        <v>39</v>
      </c>
      <c r="K48" s="10">
        <v>73</v>
      </c>
    </row>
    <row r="49" spans="1:11" x14ac:dyDescent="0.2">
      <c r="A49">
        <v>48</v>
      </c>
      <c r="B49">
        <v>71</v>
      </c>
      <c r="C49">
        <v>20</v>
      </c>
      <c r="E49" s="10">
        <v>21</v>
      </c>
      <c r="F49" s="10">
        <v>77.703430468461818</v>
      </c>
      <c r="G49" s="10">
        <v>10.296569531538182</v>
      </c>
      <c r="H49" s="10">
        <v>0.81353720945060648</v>
      </c>
      <c r="J49" s="10">
        <v>41</v>
      </c>
      <c r="K49" s="10">
        <v>76</v>
      </c>
    </row>
    <row r="50" spans="1:11" x14ac:dyDescent="0.2">
      <c r="A50">
        <v>49</v>
      </c>
      <c r="B50">
        <v>80</v>
      </c>
      <c r="C50">
        <v>21</v>
      </c>
      <c r="E50" s="10">
        <v>22</v>
      </c>
      <c r="F50" s="10">
        <v>79.27665068240502</v>
      </c>
      <c r="G50" s="10">
        <v>9.7233493175949803</v>
      </c>
      <c r="H50" s="10">
        <v>0.76824678803173929</v>
      </c>
      <c r="J50" s="10">
        <v>43</v>
      </c>
      <c r="K50" s="10">
        <v>76</v>
      </c>
    </row>
    <row r="51" spans="1:11" x14ac:dyDescent="0.2">
      <c r="A51">
        <v>50</v>
      </c>
      <c r="B51">
        <v>81</v>
      </c>
      <c r="C51">
        <v>20</v>
      </c>
      <c r="E51" s="10">
        <v>23</v>
      </c>
      <c r="F51" s="10">
        <v>80.849870896348222</v>
      </c>
      <c r="G51" s="10">
        <v>13.150129103651778</v>
      </c>
      <c r="H51" s="10">
        <v>1.0389984064238047</v>
      </c>
      <c r="J51" s="10">
        <v>45</v>
      </c>
      <c r="K51" s="10">
        <v>76</v>
      </c>
    </row>
    <row r="52" spans="1:11" x14ac:dyDescent="0.2">
      <c r="E52" s="10">
        <v>24</v>
      </c>
      <c r="F52" s="10">
        <v>80.849870896348222</v>
      </c>
      <c r="G52" s="10">
        <v>-3.8498708963482215</v>
      </c>
      <c r="H52" s="10">
        <v>-0.30418026277265886</v>
      </c>
      <c r="J52" s="10">
        <v>47</v>
      </c>
      <c r="K52" s="10">
        <v>76</v>
      </c>
    </row>
    <row r="53" spans="1:11" x14ac:dyDescent="0.2">
      <c r="E53" s="10">
        <v>25</v>
      </c>
      <c r="F53" s="10">
        <v>82.423091110291409</v>
      </c>
      <c r="G53" s="10">
        <v>-6.4230911102914092</v>
      </c>
      <c r="H53" s="10">
        <v>-0.50749170409699118</v>
      </c>
      <c r="J53" s="10">
        <v>49</v>
      </c>
      <c r="K53" s="10">
        <v>76</v>
      </c>
    </row>
    <row r="54" spans="1:11" x14ac:dyDescent="0.2">
      <c r="E54" s="10">
        <v>26</v>
      </c>
      <c r="F54" s="10">
        <v>77.703430468461818</v>
      </c>
      <c r="G54" s="10">
        <v>-10.703430468461818</v>
      </c>
      <c r="H54" s="10">
        <v>-0.84568349955678968</v>
      </c>
      <c r="J54" s="10">
        <v>51</v>
      </c>
      <c r="K54" s="10">
        <v>77</v>
      </c>
    </row>
    <row r="55" spans="1:11" x14ac:dyDescent="0.2">
      <c r="E55" s="10">
        <v>27</v>
      </c>
      <c r="F55" s="10">
        <v>71.410549612689039</v>
      </c>
      <c r="G55" s="10">
        <v>-7.4105496126890387</v>
      </c>
      <c r="H55" s="10">
        <v>-0.58551130392859008</v>
      </c>
      <c r="J55" s="10">
        <v>53</v>
      </c>
      <c r="K55" s="10">
        <v>77</v>
      </c>
    </row>
    <row r="56" spans="1:11" x14ac:dyDescent="0.2">
      <c r="E56" s="10">
        <v>28</v>
      </c>
      <c r="F56" s="10">
        <v>74.556990040575442</v>
      </c>
      <c r="G56" s="10">
        <v>-5.5569900405754424</v>
      </c>
      <c r="H56" s="10">
        <v>-0.43906061690812498</v>
      </c>
      <c r="J56" s="10">
        <v>55</v>
      </c>
      <c r="K56" s="10">
        <v>79</v>
      </c>
    </row>
    <row r="57" spans="1:11" x14ac:dyDescent="0.2">
      <c r="E57" s="10">
        <v>29</v>
      </c>
      <c r="F57" s="10">
        <v>74.556990040575442</v>
      </c>
      <c r="G57" s="10">
        <v>-4.5569900405754424</v>
      </c>
      <c r="H57" s="10">
        <v>-0.3600501069553918</v>
      </c>
      <c r="J57" s="10">
        <v>57</v>
      </c>
      <c r="K57" s="10">
        <v>80</v>
      </c>
    </row>
    <row r="58" spans="1:11" x14ac:dyDescent="0.2">
      <c r="E58" s="10">
        <v>30</v>
      </c>
      <c r="F58" s="10">
        <v>76.13021025451863</v>
      </c>
      <c r="G58" s="10">
        <v>-6.1302102545186301</v>
      </c>
      <c r="H58" s="10">
        <v>-0.48435103832699106</v>
      </c>
      <c r="J58" s="10">
        <v>59</v>
      </c>
      <c r="K58" s="10">
        <v>80</v>
      </c>
    </row>
    <row r="59" spans="1:11" x14ac:dyDescent="0.2">
      <c r="E59" s="10">
        <v>31</v>
      </c>
      <c r="F59" s="10">
        <v>77.703430468461818</v>
      </c>
      <c r="G59" s="10">
        <v>-7.7034304684618178</v>
      </c>
      <c r="H59" s="10">
        <v>-0.60865196969859026</v>
      </c>
      <c r="J59" s="10">
        <v>61</v>
      </c>
      <c r="K59" s="10">
        <v>81</v>
      </c>
    </row>
    <row r="60" spans="1:11" x14ac:dyDescent="0.2">
      <c r="E60" s="10">
        <v>32</v>
      </c>
      <c r="F60" s="10">
        <v>77.703430468461818</v>
      </c>
      <c r="G60" s="10">
        <v>-4.7034304684618178</v>
      </c>
      <c r="H60" s="10">
        <v>-0.37162043984039078</v>
      </c>
      <c r="J60" s="10">
        <v>63</v>
      </c>
      <c r="K60" s="10">
        <v>85</v>
      </c>
    </row>
    <row r="61" spans="1:11" x14ac:dyDescent="0.2">
      <c r="E61" s="10">
        <v>33</v>
      </c>
      <c r="F61" s="10">
        <v>79.27665068240502</v>
      </c>
      <c r="G61" s="10">
        <v>-7.2766506824050197</v>
      </c>
      <c r="H61" s="10">
        <v>-0.57493188116472427</v>
      </c>
      <c r="J61" s="10">
        <v>65</v>
      </c>
      <c r="K61" s="10">
        <v>85</v>
      </c>
    </row>
    <row r="62" spans="1:11" x14ac:dyDescent="0.2">
      <c r="E62" s="10">
        <v>34</v>
      </c>
      <c r="F62" s="10">
        <v>76.13021025451863</v>
      </c>
      <c r="G62" s="10">
        <v>8.8697897454813699</v>
      </c>
      <c r="H62" s="10">
        <v>0.7008066109640062</v>
      </c>
      <c r="J62" s="10">
        <v>67</v>
      </c>
      <c r="K62" s="10">
        <v>86</v>
      </c>
    </row>
    <row r="63" spans="1:11" x14ac:dyDescent="0.2">
      <c r="E63" s="10">
        <v>35</v>
      </c>
      <c r="F63" s="10">
        <v>79.27665068240502</v>
      </c>
      <c r="G63" s="10">
        <v>-3.2766506824050197</v>
      </c>
      <c r="H63" s="10">
        <v>-0.25888984135379167</v>
      </c>
      <c r="J63" s="10">
        <v>69</v>
      </c>
      <c r="K63" s="10">
        <v>87</v>
      </c>
    </row>
    <row r="64" spans="1:11" x14ac:dyDescent="0.2">
      <c r="E64" s="10">
        <v>36</v>
      </c>
      <c r="F64" s="10">
        <v>79.27665068240502</v>
      </c>
      <c r="G64" s="10">
        <v>-13.27665068240502</v>
      </c>
      <c r="H64" s="10">
        <v>-1.0489949408811232</v>
      </c>
      <c r="J64" s="10">
        <v>71</v>
      </c>
      <c r="K64" s="10">
        <v>88</v>
      </c>
    </row>
    <row r="65" spans="5:11" x14ac:dyDescent="0.2">
      <c r="E65" s="10">
        <v>37</v>
      </c>
      <c r="F65" s="10">
        <v>80.849870896348222</v>
      </c>
      <c r="G65" s="10">
        <v>-4.8498708963482215</v>
      </c>
      <c r="H65" s="10">
        <v>-0.38319077272539198</v>
      </c>
      <c r="J65" s="10">
        <v>73</v>
      </c>
      <c r="K65" s="10">
        <v>88</v>
      </c>
    </row>
    <row r="66" spans="5:11" x14ac:dyDescent="0.2">
      <c r="E66" s="10">
        <v>38</v>
      </c>
      <c r="F66" s="10">
        <v>82.423091110291409</v>
      </c>
      <c r="G66" s="10">
        <v>-5.4230911102914092</v>
      </c>
      <c r="H66" s="10">
        <v>-0.42848119414425806</v>
      </c>
      <c r="J66" s="10">
        <v>75</v>
      </c>
      <c r="K66" s="10">
        <v>89</v>
      </c>
    </row>
    <row r="67" spans="5:11" x14ac:dyDescent="0.2">
      <c r="E67" s="10">
        <v>39</v>
      </c>
      <c r="F67" s="10">
        <v>72.983769826632241</v>
      </c>
      <c r="G67" s="10">
        <v>-2.9837698266322406</v>
      </c>
      <c r="H67" s="10">
        <v>-0.23574917558379149</v>
      </c>
      <c r="J67" s="10">
        <v>77</v>
      </c>
      <c r="K67" s="10">
        <v>90</v>
      </c>
    </row>
    <row r="68" spans="5:11" x14ac:dyDescent="0.2">
      <c r="E68" s="10">
        <v>40</v>
      </c>
      <c r="F68" s="10">
        <v>71.410549612689039</v>
      </c>
      <c r="G68" s="10">
        <v>-11.410549612689039</v>
      </c>
      <c r="H68" s="10">
        <v>-0.90155334373952267</v>
      </c>
      <c r="J68" s="10">
        <v>79</v>
      </c>
      <c r="K68" s="10">
        <v>90</v>
      </c>
    </row>
    <row r="69" spans="5:11" x14ac:dyDescent="0.2">
      <c r="E69" s="10">
        <v>41</v>
      </c>
      <c r="F69" s="10">
        <v>74.556990040575442</v>
      </c>
      <c r="G69" s="10">
        <v>-10.556990040575442</v>
      </c>
      <c r="H69" s="10">
        <v>-0.8341131666717907</v>
      </c>
      <c r="J69" s="10">
        <v>81</v>
      </c>
      <c r="K69" s="10">
        <v>91</v>
      </c>
    </row>
    <row r="70" spans="5:11" x14ac:dyDescent="0.2">
      <c r="E70" s="10">
        <v>42</v>
      </c>
      <c r="F70" s="10">
        <v>76.13021025451863</v>
      </c>
      <c r="G70" s="10">
        <v>14.86978974548137</v>
      </c>
      <c r="H70" s="10">
        <v>1.1748696706804052</v>
      </c>
      <c r="J70" s="10">
        <v>83</v>
      </c>
      <c r="K70" s="10">
        <v>91</v>
      </c>
    </row>
    <row r="71" spans="5:11" x14ac:dyDescent="0.2">
      <c r="E71" s="10">
        <v>43</v>
      </c>
      <c r="F71" s="10">
        <v>74.556990040575442</v>
      </c>
      <c r="G71" s="10">
        <v>23.443009959424558</v>
      </c>
      <c r="H71" s="10">
        <v>1.8522441717211364</v>
      </c>
      <c r="J71" s="10">
        <v>85</v>
      </c>
      <c r="K71" s="10">
        <v>92</v>
      </c>
    </row>
    <row r="72" spans="5:11" x14ac:dyDescent="0.2">
      <c r="E72" s="10">
        <v>44</v>
      </c>
      <c r="F72" s="10">
        <v>74.556990040575442</v>
      </c>
      <c r="G72" s="10">
        <v>19.443009959424558</v>
      </c>
      <c r="H72" s="10">
        <v>1.5362021319102037</v>
      </c>
      <c r="J72" s="10">
        <v>87</v>
      </c>
      <c r="K72" s="10">
        <v>92</v>
      </c>
    </row>
    <row r="73" spans="5:11" x14ac:dyDescent="0.2">
      <c r="E73" s="10">
        <v>45</v>
      </c>
      <c r="F73" s="10">
        <v>74.556990040575442</v>
      </c>
      <c r="G73" s="10">
        <v>-18.556990040575442</v>
      </c>
      <c r="H73" s="10">
        <v>-1.4661972462936559</v>
      </c>
      <c r="J73" s="10">
        <v>89</v>
      </c>
      <c r="K73" s="10">
        <v>93</v>
      </c>
    </row>
    <row r="74" spans="5:11" x14ac:dyDescent="0.2">
      <c r="E74" s="10">
        <v>46</v>
      </c>
      <c r="F74" s="10">
        <v>72.983769826632241</v>
      </c>
      <c r="G74" s="10">
        <v>-22.983769826632241</v>
      </c>
      <c r="H74" s="10">
        <v>-1.8159593746384544</v>
      </c>
      <c r="J74" s="10">
        <v>91</v>
      </c>
      <c r="K74" s="10">
        <v>94</v>
      </c>
    </row>
    <row r="75" spans="5:11" x14ac:dyDescent="0.2">
      <c r="E75" s="10">
        <v>47</v>
      </c>
      <c r="F75" s="10">
        <v>79.27665068240502</v>
      </c>
      <c r="G75" s="10">
        <v>-3.2766506824050197</v>
      </c>
      <c r="H75" s="10">
        <v>-0.25888984135379167</v>
      </c>
      <c r="J75" s="10">
        <v>93</v>
      </c>
      <c r="K75" s="10">
        <v>94</v>
      </c>
    </row>
    <row r="76" spans="5:11" x14ac:dyDescent="0.2">
      <c r="E76" s="10">
        <v>48</v>
      </c>
      <c r="F76" s="10">
        <v>79.27665068240502</v>
      </c>
      <c r="G76" s="10">
        <v>-8.2766506824050197</v>
      </c>
      <c r="H76" s="10">
        <v>-0.65394239111745744</v>
      </c>
      <c r="J76" s="10">
        <v>95</v>
      </c>
      <c r="K76" s="10">
        <v>94</v>
      </c>
    </row>
    <row r="77" spans="5:11" x14ac:dyDescent="0.2">
      <c r="E77" s="10">
        <v>49</v>
      </c>
      <c r="F77" s="10">
        <v>77.703430468461818</v>
      </c>
      <c r="G77" s="10">
        <v>2.2965695315381822</v>
      </c>
      <c r="H77" s="10">
        <v>0.18145312982874126</v>
      </c>
      <c r="J77" s="10">
        <v>97</v>
      </c>
      <c r="K77" s="10">
        <v>96</v>
      </c>
    </row>
    <row r="78" spans="5:11" ht="16" thickBot="1" x14ac:dyDescent="0.25">
      <c r="E78" s="25">
        <v>50</v>
      </c>
      <c r="F78" s="25">
        <v>79.27665068240502</v>
      </c>
      <c r="G78" s="25">
        <v>1.7233493175949803</v>
      </c>
      <c r="H78" s="25">
        <v>0.13616270840987407</v>
      </c>
      <c r="J78" s="25">
        <v>99</v>
      </c>
      <c r="K78" s="25">
        <v>98</v>
      </c>
    </row>
  </sheetData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Pivot table Week 3</vt:lpstr>
      <vt:lpstr>Scores of Students - Week 1</vt:lpstr>
      <vt:lpstr>Week 6</vt:lpstr>
      <vt:lpstr>Analysis Week 4</vt:lpstr>
      <vt:lpstr>Week 5</vt:lpstr>
      <vt:lpstr>Week 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</dc:creator>
  <cp:lastModifiedBy>Microsoft Office User</cp:lastModifiedBy>
  <dcterms:created xsi:type="dcterms:W3CDTF">2017-10-15T02:04:42Z</dcterms:created>
  <dcterms:modified xsi:type="dcterms:W3CDTF">2017-12-04T06:21:36Z</dcterms:modified>
</cp:coreProperties>
</file>